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DB3F0D6B-969D-4EFA-BE14-3C8D0D84AE4C}" xr6:coauthVersionLast="47" xr6:coauthVersionMax="47" xr10:uidLastSave="{00000000-0000-0000-0000-000000000000}"/>
  <workbookProtection workbookAlgorithmName="SHA-512" workbookHashValue="hZRy4dK92g/GyMc9E+zc7zHr0dxyd0Ih8MQIB67KyVHssO3Zpsg1ndeUU7oRinCxFGW54CL7hGsz+txdhXzTCA==" workbookSaltValue="bWBMkJPoyCl0N6nG1od3uA==" workbookSpinCount="100000" lockStructure="1"/>
  <bookViews>
    <workbookView xWindow="-120" yWindow="-120" windowWidth="29040" windowHeight="15840" tabRatio="843" xr2:uid="{00000000-000D-0000-FFFF-FFFF00000000}"/>
  </bookViews>
  <sheets>
    <sheet name="DJELOVANJE-opis" sheetId="8" r:id="rId1"/>
    <sheet name="Popis sportaša" sheetId="10" r:id="rId2"/>
    <sheet name="DJELOVANJE -proračun" sheetId="2" r:id="rId3"/>
    <sheet name="Plan" sheetId="17" state="hidden" r:id="rId4"/>
    <sheet name="Zahtjev" sheetId="18" state="hidden" r:id="rId5"/>
    <sheet name="IO - djelovanje" sheetId="12" state="hidden" r:id="rId6"/>
    <sheet name="Popis računa" sheetId="13" state="hidden" r:id="rId7"/>
    <sheet name="Provjera - djelovanje" sheetId="30" state="hidden" r:id="rId8"/>
    <sheet name="Legenda izvješće" sheetId="15" state="hidden" r:id="rId9"/>
    <sheet name="LEGENDA - OPIS" sheetId="6" state="hidden" r:id="rId10"/>
    <sheet name="FI - djelovanje" sheetId="16" state="hidden" r:id="rId11"/>
    <sheet name="Obrazac za vrednovanje izvjesca" sheetId="31" state="hidden" r:id="rId12"/>
    <sheet name="LEGENDA 1" sheetId="25" r:id="rId13"/>
    <sheet name="LEGENDA 2" sheetId="26" r:id="rId14"/>
    <sheet name="LEGENDA 3" sheetId="27" r:id="rId15"/>
    <sheet name="LEGENDA 4" sheetId="28" r:id="rId16"/>
    <sheet name="LEGENDA 5" sheetId="29" r:id="rId17"/>
  </sheets>
  <externalReferences>
    <externalReference r:id="rId18"/>
  </externalReferences>
  <definedNames>
    <definedName name="_xlnm.Print_Area" localSheetId="0">'DJELOVANJE-opis'!$A$1:$F$206</definedName>
    <definedName name="_xlnm.Print_Area" localSheetId="6">'Popis računa'!$A$1:$H$253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1" l="1"/>
  <c r="C6" i="31"/>
  <c r="L16" i="13" l="1"/>
  <c r="M16" i="13"/>
  <c r="M15" i="13"/>
  <c r="L15" i="13"/>
  <c r="L14" i="13"/>
  <c r="M14" i="13"/>
  <c r="M13" i="13"/>
  <c r="L13" i="13"/>
  <c r="M12" i="13"/>
  <c r="L12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G247" i="13" l="1"/>
  <c r="F247" i="13"/>
  <c r="C195" i="8"/>
  <c r="C193" i="8"/>
  <c r="H142" i="13" l="1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C81" i="16"/>
  <c r="D31" i="16"/>
  <c r="C19" i="17"/>
  <c r="C27" i="12" s="1"/>
  <c r="C18" i="17"/>
  <c r="C29" i="16" s="1"/>
  <c r="C17" i="17"/>
  <c r="C79" i="16" s="1"/>
  <c r="C16" i="17"/>
  <c r="C22" i="12" s="1"/>
  <c r="C93" i="12"/>
  <c r="C95" i="12" l="1"/>
  <c r="D1" i="18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39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23" i="17"/>
  <c r="A140" i="10"/>
  <c r="A141" i="10"/>
  <c r="A142" i="10"/>
  <c r="A143" i="10"/>
  <c r="A144" i="10"/>
  <c r="A145" i="10"/>
  <c r="A146" i="10"/>
  <c r="A147" i="10"/>
  <c r="A148" i="10"/>
  <c r="A149" i="10"/>
  <c r="A150" i="10"/>
  <c r="A134" i="10"/>
  <c r="A135" i="10"/>
  <c r="A136" i="10"/>
  <c r="A137" i="10"/>
  <c r="A138" i="10"/>
  <c r="A139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C7" i="2" l="1"/>
  <c r="C6" i="2"/>
  <c r="A6" i="13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5" i="10"/>
  <c r="F10" i="18" l="1"/>
  <c r="G10" i="18"/>
  <c r="H10" i="18"/>
  <c r="I10" i="18"/>
  <c r="J10" i="18"/>
  <c r="K10" i="18"/>
  <c r="L10" i="18"/>
  <c r="M10" i="18"/>
  <c r="N10" i="18"/>
  <c r="O10" i="18"/>
  <c r="P10" i="18"/>
  <c r="E10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D13" i="18" s="1"/>
  <c r="D11" i="18"/>
  <c r="D12" i="18"/>
  <c r="D14" i="18"/>
  <c r="D15" i="18"/>
  <c r="D16" i="18"/>
  <c r="D17" i="18"/>
  <c r="D18" i="18"/>
  <c r="C11" i="18"/>
  <c r="C12" i="18"/>
  <c r="C14" i="18"/>
  <c r="C15" i="18"/>
  <c r="C16" i="18"/>
  <c r="C17" i="18"/>
  <c r="C18" i="18"/>
  <c r="C52" i="16"/>
  <c r="C53" i="16"/>
  <c r="C55" i="16"/>
  <c r="C56" i="16"/>
  <c r="C57" i="16"/>
  <c r="C58" i="16"/>
  <c r="C59" i="16"/>
  <c r="H137" i="13"/>
  <c r="H138" i="13"/>
  <c r="H139" i="13"/>
  <c r="H140" i="13"/>
  <c r="H141" i="13"/>
  <c r="H128" i="13"/>
  <c r="H129" i="13"/>
  <c r="H130" i="13"/>
  <c r="H131" i="13"/>
  <c r="H132" i="13"/>
  <c r="H133" i="13"/>
  <c r="H134" i="13"/>
  <c r="H135" i="13"/>
  <c r="H136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30" i="13"/>
  <c r="H31" i="13"/>
  <c r="H32" i="13"/>
  <c r="H33" i="13"/>
  <c r="H24" i="13"/>
  <c r="H25" i="13"/>
  <c r="H26" i="13"/>
  <c r="H27" i="13"/>
  <c r="H28" i="13"/>
  <c r="H29" i="13"/>
  <c r="H19" i="13"/>
  <c r="H20" i="13"/>
  <c r="H21" i="13"/>
  <c r="H22" i="13"/>
  <c r="H23" i="13"/>
  <c r="E71" i="17"/>
  <c r="C13" i="18" s="1"/>
  <c r="E68" i="17"/>
  <c r="B76" i="17"/>
  <c r="K16" i="13" s="1"/>
  <c r="B75" i="17"/>
  <c r="B17" i="18" s="1"/>
  <c r="B74" i="17"/>
  <c r="B57" i="16" s="1"/>
  <c r="B73" i="17"/>
  <c r="B15" i="18" s="1"/>
  <c r="B72" i="17"/>
  <c r="B14" i="18" s="1"/>
  <c r="B70" i="17"/>
  <c r="B53" i="16" s="1"/>
  <c r="B69" i="17"/>
  <c r="B52" i="16" s="1"/>
  <c r="D57" i="16"/>
  <c r="E59" i="16"/>
  <c r="E58" i="16"/>
  <c r="E57" i="16"/>
  <c r="E56" i="16"/>
  <c r="E55" i="16"/>
  <c r="M10" i="13"/>
  <c r="E53" i="16" s="1"/>
  <c r="M9" i="13"/>
  <c r="E52" i="16" s="1"/>
  <c r="M7" i="13"/>
  <c r="E50" i="16" s="1"/>
  <c r="M6" i="13"/>
  <c r="E49" i="16" s="1"/>
  <c r="M5" i="13"/>
  <c r="E48" i="16" s="1"/>
  <c r="M4" i="13"/>
  <c r="E47" i="16" s="1"/>
  <c r="M3" i="13"/>
  <c r="E46" i="16" s="1"/>
  <c r="D59" i="16"/>
  <c r="D58" i="16"/>
  <c r="D56" i="16"/>
  <c r="D55" i="16"/>
  <c r="L10" i="13"/>
  <c r="D53" i="16" s="1"/>
  <c r="L9" i="13"/>
  <c r="D52" i="16" s="1"/>
  <c r="L7" i="13"/>
  <c r="D50" i="16" s="1"/>
  <c r="L6" i="13"/>
  <c r="D49" i="16" s="1"/>
  <c r="L4" i="13"/>
  <c r="D47" i="16" s="1"/>
  <c r="L5" i="13"/>
  <c r="D48" i="16" s="1"/>
  <c r="L3" i="13"/>
  <c r="D46" i="16" s="1"/>
  <c r="M2" i="13"/>
  <c r="L2" i="13"/>
  <c r="H9" i="13"/>
  <c r="H10" i="13"/>
  <c r="H12" i="13"/>
  <c r="H13" i="13"/>
  <c r="H14" i="13"/>
  <c r="H15" i="13"/>
  <c r="H16" i="13"/>
  <c r="C54" i="16"/>
  <c r="C50" i="16"/>
  <c r="C48" i="16"/>
  <c r="C47" i="16"/>
  <c r="C46" i="16"/>
  <c r="C45" i="16"/>
  <c r="D45" i="16" l="1"/>
  <c r="E45" i="16"/>
  <c r="E62" i="17"/>
  <c r="C51" i="16"/>
  <c r="K9" i="13"/>
  <c r="K14" i="13"/>
  <c r="B11" i="18"/>
  <c r="K13" i="13"/>
  <c r="B18" i="18"/>
  <c r="B58" i="16"/>
  <c r="B59" i="16"/>
  <c r="K10" i="13"/>
  <c r="K15" i="13"/>
  <c r="B56" i="16"/>
  <c r="B12" i="18"/>
  <c r="B16" i="18"/>
  <c r="B55" i="16"/>
  <c r="K12" i="13"/>
  <c r="F57" i="16"/>
  <c r="F52" i="16"/>
  <c r="F48" i="16"/>
  <c r="F45" i="16"/>
  <c r="F56" i="16"/>
  <c r="F47" i="16"/>
  <c r="F58" i="16"/>
  <c r="F53" i="16"/>
  <c r="F49" i="16"/>
  <c r="F59" i="16"/>
  <c r="F55" i="16"/>
  <c r="F50" i="16"/>
  <c r="F46" i="16"/>
  <c r="L8" i="13"/>
  <c r="D51" i="16" s="1"/>
  <c r="L11" i="13"/>
  <c r="D54" i="16" s="1"/>
  <c r="N15" i="13"/>
  <c r="N14" i="13"/>
  <c r="M11" i="13"/>
  <c r="E54" i="16" s="1"/>
  <c r="M8" i="13"/>
  <c r="E51" i="16" s="1"/>
  <c r="N9" i="13"/>
  <c r="N5" i="13"/>
  <c r="N7" i="13"/>
  <c r="N3" i="13"/>
  <c r="N6" i="13"/>
  <c r="N16" i="13"/>
  <c r="N10" i="13"/>
  <c r="N12" i="13"/>
  <c r="N13" i="13"/>
  <c r="N4" i="13"/>
  <c r="N2" i="13"/>
  <c r="C18" i="16"/>
  <c r="M17" i="13" l="1"/>
  <c r="L17" i="13"/>
  <c r="E60" i="16"/>
  <c r="C38" i="16" s="1"/>
  <c r="F51" i="16"/>
  <c r="F54" i="16"/>
  <c r="D60" i="16"/>
  <c r="N11" i="13"/>
  <c r="N8" i="13"/>
  <c r="N17" i="13" s="1"/>
  <c r="F60" i="16" l="1"/>
  <c r="E61" i="16"/>
  <c r="H18" i="13" l="1"/>
  <c r="H17" i="13"/>
  <c r="H11" i="13"/>
  <c r="H8" i="13"/>
  <c r="H7" i="13"/>
  <c r="H6" i="13"/>
  <c r="H5" i="13"/>
  <c r="C26" i="12"/>
  <c r="E20" i="12"/>
  <c r="C20" i="12"/>
  <c r="O42" i="18"/>
  <c r="K42" i="18"/>
  <c r="D41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6" i="18"/>
  <c r="D25" i="18" s="1"/>
  <c r="C26" i="18"/>
  <c r="C25" i="18" s="1"/>
  <c r="P25" i="18"/>
  <c r="P42" i="18" s="1"/>
  <c r="O25" i="18"/>
  <c r="N25" i="18"/>
  <c r="N42" i="18" s="1"/>
  <c r="M25" i="18"/>
  <c r="M42" i="18" s="1"/>
  <c r="L25" i="18"/>
  <c r="L42" i="18" s="1"/>
  <c r="K25" i="18"/>
  <c r="J25" i="18"/>
  <c r="J42" i="18" s="1"/>
  <c r="I25" i="18"/>
  <c r="I42" i="18" s="1"/>
  <c r="H25" i="18"/>
  <c r="G25" i="18"/>
  <c r="G42" i="18" s="1"/>
  <c r="F25" i="18"/>
  <c r="F42" i="18" s="1"/>
  <c r="E25" i="18"/>
  <c r="E42" i="18" s="1"/>
  <c r="D22" i="18"/>
  <c r="C22" i="18"/>
  <c r="B22" i="18"/>
  <c r="D21" i="18"/>
  <c r="C21" i="18"/>
  <c r="B21" i="18"/>
  <c r="D20" i="18"/>
  <c r="C20" i="18"/>
  <c r="B20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0" i="18"/>
  <c r="C10" i="18"/>
  <c r="D9" i="18"/>
  <c r="C9" i="18"/>
  <c r="D8" i="18"/>
  <c r="C8" i="18"/>
  <c r="D7" i="18"/>
  <c r="C7" i="18"/>
  <c r="D6" i="18"/>
  <c r="C6" i="18"/>
  <c r="D5" i="18"/>
  <c r="C5" i="18"/>
  <c r="P4" i="18"/>
  <c r="P23" i="18" s="1"/>
  <c r="O4" i="18"/>
  <c r="O23" i="18" s="1"/>
  <c r="N4" i="18"/>
  <c r="N23" i="18" s="1"/>
  <c r="M4" i="18"/>
  <c r="M23" i="18" s="1"/>
  <c r="L4" i="18"/>
  <c r="L23" i="18" s="1"/>
  <c r="K4" i="18"/>
  <c r="K23" i="18" s="1"/>
  <c r="J4" i="18"/>
  <c r="J23" i="18" s="1"/>
  <c r="I4" i="18"/>
  <c r="I23" i="18" s="1"/>
  <c r="H4" i="18"/>
  <c r="H23" i="18" s="1"/>
  <c r="G4" i="18"/>
  <c r="G23" i="18" s="1"/>
  <c r="F4" i="18"/>
  <c r="F23" i="18" s="1"/>
  <c r="E4" i="18"/>
  <c r="E23" i="18" s="1"/>
  <c r="E43" i="18" s="1"/>
  <c r="E104" i="17"/>
  <c r="C41" i="18" s="1"/>
  <c r="C40" i="18" s="1"/>
  <c r="E100" i="17"/>
  <c r="C38" i="18" s="1"/>
  <c r="E99" i="17"/>
  <c r="C37" i="18" s="1"/>
  <c r="E98" i="17"/>
  <c r="C36" i="18" s="1"/>
  <c r="E97" i="17"/>
  <c r="C35" i="18" s="1"/>
  <c r="E96" i="17"/>
  <c r="C34" i="18" s="1"/>
  <c r="E95" i="17"/>
  <c r="E94" i="17"/>
  <c r="E93" i="17"/>
  <c r="C33" i="18" s="1"/>
  <c r="E92" i="17"/>
  <c r="C32" i="18" s="1"/>
  <c r="E91" i="17"/>
  <c r="C31" i="18" s="1"/>
  <c r="E90" i="17"/>
  <c r="C30" i="18" s="1"/>
  <c r="E89" i="17"/>
  <c r="C29" i="18" s="1"/>
  <c r="E88" i="17"/>
  <c r="C28" i="18" s="1"/>
  <c r="D87" i="17"/>
  <c r="E86" i="17"/>
  <c r="D85" i="17"/>
  <c r="E85" i="17" s="1"/>
  <c r="E77" i="17"/>
  <c r="C15" i="17"/>
  <c r="E14" i="17"/>
  <c r="E18" i="16" s="1"/>
  <c r="C14" i="17"/>
  <c r="C13" i="17"/>
  <c r="C23" i="12" s="1"/>
  <c r="E12" i="17"/>
  <c r="C12" i="17"/>
  <c r="C4" i="30" s="1"/>
  <c r="E11" i="17"/>
  <c r="C11" i="17"/>
  <c r="C10" i="17"/>
  <c r="C9" i="17"/>
  <c r="C3" i="30" s="1"/>
  <c r="D80" i="2"/>
  <c r="D79" i="2"/>
  <c r="D78" i="2"/>
  <c r="D77" i="2"/>
  <c r="D76" i="2"/>
  <c r="H75" i="2"/>
  <c r="F75" i="2"/>
  <c r="D74" i="2"/>
  <c r="D73" i="2"/>
  <c r="H72" i="2"/>
  <c r="F72" i="2"/>
  <c r="D71" i="2"/>
  <c r="D70" i="2"/>
  <c r="H53" i="2"/>
  <c r="G53" i="2"/>
  <c r="F53" i="2"/>
  <c r="E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H29" i="2"/>
  <c r="D69" i="2" s="1"/>
  <c r="G29" i="2"/>
  <c r="D68" i="2" s="1"/>
  <c r="F29" i="2"/>
  <c r="E29" i="2"/>
  <c r="D66" i="2" s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39" i="8"/>
  <c r="F38" i="8"/>
  <c r="F37" i="8"/>
  <c r="D67" i="2" l="1"/>
  <c r="D81" i="2" s="1"/>
  <c r="C49" i="16"/>
  <c r="E81" i="17"/>
  <c r="F81" i="2"/>
  <c r="C58" i="2" s="1"/>
  <c r="H81" i="2"/>
  <c r="C59" i="2" s="1"/>
  <c r="D59" i="2" s="1"/>
  <c r="D40" i="18"/>
  <c r="D75" i="2"/>
  <c r="H42" i="18"/>
  <c r="H43" i="18" s="1"/>
  <c r="D27" i="18"/>
  <c r="D42" i="18" s="1"/>
  <c r="M43" i="18"/>
  <c r="F43" i="18"/>
  <c r="J43" i="18"/>
  <c r="N43" i="18"/>
  <c r="L43" i="18"/>
  <c r="P43" i="18"/>
  <c r="I43" i="18"/>
  <c r="G43" i="18"/>
  <c r="K43" i="18"/>
  <c r="O43" i="18"/>
  <c r="I29" i="2"/>
  <c r="I53" i="2"/>
  <c r="D72" i="2"/>
  <c r="H247" i="13"/>
  <c r="E18" i="12"/>
  <c r="E16" i="16"/>
  <c r="C16" i="12"/>
  <c r="C14" i="16"/>
  <c r="C19" i="12"/>
  <c r="C17" i="16"/>
  <c r="C17" i="12"/>
  <c r="C15" i="16"/>
  <c r="E19" i="12"/>
  <c r="E17" i="16"/>
  <c r="C21" i="12"/>
  <c r="C19" i="16"/>
  <c r="C18" i="12"/>
  <c r="C16" i="16"/>
  <c r="E103" i="17"/>
  <c r="D19" i="18"/>
  <c r="D4" i="18"/>
  <c r="D23" i="18" s="1"/>
  <c r="C34" i="12"/>
  <c r="C4" i="18"/>
  <c r="C60" i="16"/>
  <c r="C37" i="16" s="1"/>
  <c r="E87" i="17"/>
  <c r="C19" i="18"/>
  <c r="C27" i="18"/>
  <c r="C42" i="18" s="1"/>
  <c r="D58" i="2" l="1"/>
  <c r="C63" i="2"/>
  <c r="E105" i="17"/>
  <c r="C23" i="18"/>
  <c r="D43" i="18"/>
  <c r="E106" i="17"/>
  <c r="D61" i="16"/>
  <c r="C42" i="16"/>
  <c r="E37" i="16" s="1"/>
  <c r="C43" i="18"/>
  <c r="F61" i="16" l="1"/>
  <c r="E38" i="16"/>
</calcChain>
</file>

<file path=xl/sharedStrings.xml><?xml version="1.0" encoding="utf-8"?>
<sst xmlns="http://schemas.openxmlformats.org/spreadsheetml/2006/main" count="3605" uniqueCount="2511">
  <si>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</si>
  <si>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</si>
  <si>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</si>
  <si>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</si>
  <si>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</si>
  <si>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</si>
  <si>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</si>
  <si>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</si>
  <si>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</si>
  <si>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</si>
  <si>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</si>
  <si>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</si>
  <si>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</si>
  <si>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</si>
  <si>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</si>
  <si>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UZRASNA KATEGORIJA</t>
  </si>
  <si>
    <t>NAZIV I VRSTA NATJECANJA</t>
  </si>
  <si>
    <t>RB</t>
  </si>
  <si>
    <t>BROJ OSOBA NA PUTU</t>
  </si>
  <si>
    <t>TROŠAK SMJEŠTAJA</t>
  </si>
  <si>
    <t>TROŠKOVI KOTIZACIJA, ČLANARINA…</t>
  </si>
  <si>
    <t>TROŠAK PRIJEVOZA NA NATJECANJE</t>
  </si>
  <si>
    <t>VRSTA TROŠKA</t>
  </si>
  <si>
    <t>Troškovi prijevoza na natjecanje</t>
  </si>
  <si>
    <t>Troškovi smještaja</t>
  </si>
  <si>
    <t>Troškovi kotizacija, članarina, licenciranja…</t>
  </si>
  <si>
    <t xml:space="preserve">Troškovi stručnog rada trenera </t>
  </si>
  <si>
    <t>ZSUGV</t>
  </si>
  <si>
    <t>Prihodi iz proračuna ZSUGV</t>
  </si>
  <si>
    <t>PLANIRANI RASHODI</t>
  </si>
  <si>
    <t>PLANIRANI PRIHODI</t>
  </si>
  <si>
    <t>PREDSJEDNIK / OVLAŠTENA OSOBA</t>
  </si>
  <si>
    <t>11.</t>
  </si>
  <si>
    <t>12.</t>
  </si>
  <si>
    <t>13.</t>
  </si>
  <si>
    <t>14.</t>
  </si>
  <si>
    <t>15.</t>
  </si>
  <si>
    <t>OBRAZAC PRORAČUNA</t>
  </si>
  <si>
    <t>OSTALI IZVORI</t>
  </si>
  <si>
    <t>12.1.</t>
  </si>
  <si>
    <t>12.2.</t>
  </si>
  <si>
    <t>12.3.</t>
  </si>
  <si>
    <t>12.4.</t>
  </si>
  <si>
    <t>12.5.</t>
  </si>
  <si>
    <t>Mjesto i datum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</si>
  <si>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</si>
  <si>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</si>
  <si>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</si>
  <si>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</si>
  <si>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</si>
  <si>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</si>
  <si>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</si>
  <si>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</si>
  <si>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</si>
  <si>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</si>
  <si>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</si>
  <si>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</si>
  <si>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</si>
  <si>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</si>
  <si>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</si>
  <si>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</si>
  <si>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</si>
  <si>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</si>
  <si>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</si>
  <si>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</si>
  <si>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</si>
  <si>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</si>
  <si>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</si>
  <si>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</si>
  <si>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</si>
  <si>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</si>
  <si>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</si>
  <si>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</si>
  <si>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</si>
  <si>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</si>
  <si>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</si>
  <si>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</si>
  <si>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</si>
  <si>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</si>
  <si>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</si>
  <si>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</si>
  <si>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</si>
  <si>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</si>
  <si>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</si>
  <si>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</si>
  <si>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</si>
  <si>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</si>
  <si>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</si>
  <si>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</si>
  <si>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</si>
  <si>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</si>
  <si>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</si>
  <si>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</si>
  <si>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</si>
  <si>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</si>
  <si>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</si>
  <si>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</si>
  <si>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</si>
  <si>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</si>
  <si>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</si>
  <si>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</si>
  <si>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</si>
  <si>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</si>
  <si>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</si>
  <si>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</si>
  <si>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</si>
  <si>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</si>
  <si>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</si>
  <si>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</si>
  <si>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</si>
  <si>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</si>
  <si>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</si>
  <si>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</si>
  <si>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</si>
  <si>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</si>
  <si>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</si>
  <si>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</si>
  <si>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</si>
  <si>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OBRAZAC PRIJAVE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</si>
  <si>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</si>
  <si>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</si>
  <si>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</si>
  <si>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</si>
  <si>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</si>
  <si>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</si>
  <si>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</si>
  <si>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</si>
  <si>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</si>
  <si>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</si>
  <si>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</si>
  <si>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</si>
  <si>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</si>
  <si>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</si>
  <si>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</si>
  <si>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</si>
  <si>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</si>
  <si>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</si>
  <si>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</si>
  <si>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</si>
  <si>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</si>
  <si>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</si>
  <si>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Podaci o stručnom radu</t>
  </si>
  <si>
    <t>Ime i prezime</t>
  </si>
  <si>
    <t>Kategorija</t>
  </si>
  <si>
    <t>M</t>
  </si>
  <si>
    <t>Ž</t>
  </si>
  <si>
    <t>Ukupno</t>
  </si>
  <si>
    <t>Podaci o članovima kluba</t>
  </si>
  <si>
    <t>Registrirani sportaši u sustavu natjecanja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</si>
  <si>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</si>
  <si>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</si>
  <si>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</si>
  <si>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</si>
  <si>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</si>
  <si>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</si>
  <si>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Broj termina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</si>
  <si>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</si>
  <si>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</si>
  <si>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</si>
  <si>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</si>
  <si>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</si>
  <si>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</si>
  <si>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</si>
  <si>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</si>
  <si>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</si>
  <si>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</si>
  <si>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</si>
  <si>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</si>
  <si>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</si>
  <si>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</si>
  <si>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</si>
  <si>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</si>
  <si>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</si>
  <si>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</si>
  <si>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</si>
  <si>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</si>
  <si>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</si>
  <si>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</si>
  <si>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</si>
  <si>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</si>
  <si>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</si>
  <si>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</si>
  <si>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</si>
  <si>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</si>
  <si>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</si>
  <si>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</si>
  <si>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</si>
  <si>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</si>
  <si>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</si>
  <si>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</si>
  <si>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</si>
  <si>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</si>
  <si>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</si>
  <si>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PROGRAM TRENINGA I NATJECANJA SPORTAŠA MLAĐIH DOBNIH KATEGORIJA I SPORTAŠA SENIORA                                                                                                             (upisat financijski plan samo za službena natjecanja prema kalendaru strukovnog saveza, a koja ulaze u bodovanje za ukupni državni ili svjetski poredak)</t>
  </si>
  <si>
    <t>PROGRAM NATJECANJA, TURNIRA I AKTIVNOSTI KOJE NE ULAZE U PROGRAM SLUŽBENIH NATJECANJA                                                                                                       (npr. međunarodni turniri, odlazak na pripreme, prijateljski susreti i slično)</t>
  </si>
  <si>
    <t>16.</t>
  </si>
  <si>
    <t>17.</t>
  </si>
  <si>
    <t>19.</t>
  </si>
  <si>
    <t>20.</t>
  </si>
  <si>
    <t>6.1.</t>
  </si>
  <si>
    <t>6.2.</t>
  </si>
  <si>
    <t>6.3.</t>
  </si>
  <si>
    <t>OSTALI TROŠKOVI (najviše do 25% iznosa ukupnog programa koji se traži od ZSUGV)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</si>
  <si>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</si>
  <si>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</si>
  <si>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</t>
    </r>
    <r>
      <rPr>
        <i/>
        <sz val="11"/>
        <color theme="1"/>
        <rFont val="Times New Roman"/>
        <family val="1"/>
        <charset val="238"/>
      </rPr>
      <t>upisati vrstu troška</t>
    </r>
    <r>
      <rPr>
        <b/>
        <sz val="11"/>
        <color theme="1"/>
        <rFont val="Times New Roman"/>
        <family val="1"/>
        <charset val="238"/>
      </rPr>
      <t>)</t>
    </r>
  </si>
  <si>
    <t>6.4.</t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</si>
  <si>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</si>
  <si>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</si>
  <si>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</si>
  <si>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</si>
  <si>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</si>
  <si>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</si>
  <si>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</si>
  <si>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6.5.</t>
  </si>
  <si>
    <t>7.1.</t>
  </si>
  <si>
    <t>7.2.</t>
  </si>
  <si>
    <t>7.3.</t>
  </si>
  <si>
    <t>7.4.</t>
  </si>
  <si>
    <t>7.5.</t>
  </si>
  <si>
    <t>8.1.</t>
  </si>
  <si>
    <t>8.2.</t>
  </si>
  <si>
    <t>Korištenje sportskih objekata (Javna ustanova "Sportski objekti Vukovar" i školske dvorane)</t>
  </si>
  <si>
    <t>4.1.</t>
  </si>
  <si>
    <t>VRSTA PRIHODA</t>
  </si>
  <si>
    <t>Troškovi službenih osoba</t>
  </si>
  <si>
    <t>NAPOMENA PRIJAVITELJIMA:</t>
  </si>
  <si>
    <t>Obrazac obvezno popuniti  na računalu</t>
  </si>
  <si>
    <t>Obvezno popuniti sva polja označena žutom bojom</t>
  </si>
  <si>
    <t>Djelovanje sportskog kluba i sport osoba s invaliditetom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</si>
  <si>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</si>
  <si>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</si>
  <si>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*</t>
    </r>
  </si>
  <si>
    <t>Kategorija *</t>
  </si>
  <si>
    <t>Sportski objekt *</t>
  </si>
  <si>
    <t>Udruga se prijavljuje za korištenje univerzalne dvorane: *</t>
  </si>
  <si>
    <t>Udruga se prijavljuje za korištenje prostora (JU "SOV"):  *</t>
  </si>
  <si>
    <t xml:space="preserve">PRORAČUN PROGRAMA </t>
  </si>
  <si>
    <t>Obvezno popuniti samo polja označena žutom bojom</t>
  </si>
  <si>
    <t>Naziv prijavitelja (puni naziv prijavitelja):</t>
  </si>
  <si>
    <t>OIB: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</si>
  <si>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</si>
  <si>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</si>
  <si>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</si>
  <si>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</si>
  <si>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</si>
  <si>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</si>
  <si>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</si>
  <si>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</si>
  <si>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</si>
  <si>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</si>
  <si>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</si>
  <si>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</si>
  <si>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</si>
  <si>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</si>
  <si>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</si>
  <si>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</si>
  <si>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</si>
  <si>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</si>
  <si>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</si>
  <si>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</si>
  <si>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</si>
  <si>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</si>
  <si>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</si>
  <si>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</si>
  <si>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</si>
  <si>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</si>
  <si>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</si>
  <si>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</si>
  <si>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</si>
  <si>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</si>
  <si>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</si>
  <si>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</si>
  <si>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</si>
  <si>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</si>
  <si>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</si>
  <si>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</si>
  <si>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</si>
  <si>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</si>
  <si>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</si>
  <si>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</si>
  <si>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</si>
  <si>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</si>
  <si>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</si>
  <si>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</si>
  <si>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</si>
  <si>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</si>
  <si>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</si>
  <si>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</si>
  <si>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</si>
  <si>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</si>
  <si>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</si>
  <si>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</si>
  <si>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</si>
  <si>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</si>
  <si>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</si>
  <si>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</si>
  <si>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</si>
  <si>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</si>
  <si>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</si>
  <si>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</si>
  <si>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</si>
  <si>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</si>
  <si>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</si>
  <si>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</si>
  <si>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</si>
  <si>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</si>
  <si>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</si>
  <si>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</si>
  <si>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</si>
  <si>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</si>
  <si>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</si>
  <si>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</si>
  <si>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</si>
  <si>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</si>
  <si>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</si>
  <si>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</si>
  <si>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</si>
  <si>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</si>
  <si>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</si>
  <si>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</si>
  <si>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</si>
  <si>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</si>
  <si>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</si>
  <si>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</si>
  <si>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</si>
  <si>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</si>
  <si>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</si>
  <si>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</si>
  <si>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</si>
  <si>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</si>
  <si>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</si>
  <si>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Podaci o registriranim sportašima u natjecanju po kategorijama</t>
  </si>
  <si>
    <t>Godište od - do</t>
  </si>
  <si>
    <t>Popis redovnih članova nacionalnih reprezentacija</t>
  </si>
  <si>
    <t>* koristiti nomenklaturu prema nacionalnom savezu za svaku uzrasnu kategoriju</t>
  </si>
  <si>
    <t>Uzrasna kategorija *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</si>
  <si>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</si>
  <si>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</si>
  <si>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</si>
  <si>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</si>
  <si>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</si>
  <si>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</si>
  <si>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</si>
  <si>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</si>
  <si>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</si>
  <si>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</si>
  <si>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</si>
  <si>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</si>
  <si>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</si>
  <si>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</si>
  <si>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5. Mjesto</t>
  </si>
  <si>
    <t>7. RNO - broj</t>
  </si>
  <si>
    <r>
      <t xml:space="preserve">Neregistrirani sportaši mlađih dobnih kategorija </t>
    </r>
    <r>
      <rPr>
        <i/>
        <sz val="12"/>
        <rFont val="Times New Roman"/>
        <family val="1"/>
        <charset val="238"/>
      </rPr>
      <t>(sportska škola, obuka početnika…)</t>
    </r>
  </si>
  <si>
    <r>
      <t>Ostali članovi kluba</t>
    </r>
    <r>
      <rPr>
        <i/>
        <sz val="12"/>
        <rFont val="Times New Roman"/>
        <family val="1"/>
        <charset val="238"/>
      </rPr>
      <t xml:space="preserve"> (članovi upravnih tijela, veterani i sl.)</t>
    </r>
  </si>
  <si>
    <t>Uzrasna kategorija*</t>
  </si>
  <si>
    <t>Svojim potpisom pristajem da Zajednica sportskih udruga grada Vukovara, Trg Dražena Petrovića 2, kao voditelj obrade,  prikuplja i obrađuje moje osobne podatke te da se koriste u svrhu: evidencije korisnika prava na financijska sredstva pri javnom natječaju za javne potrebe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</si>
  <si>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Uzrasna kategorija* </t>
  </si>
  <si>
    <t>* koristiti nomenklaturu nacionalnog saveza</t>
  </si>
  <si>
    <t>** upisati isključivo sportsku stručnu spremu u skladu s Zakonom o sportu (VSS, VŠS, trener HOA, nema licence i sl.)</t>
  </si>
  <si>
    <t>Sportska stručna sprema **</t>
  </si>
  <si>
    <t>Radni status u    klubu ***</t>
  </si>
  <si>
    <t>Sportski klub koji prijavljuje sufinanciranje rada trenera, obvezan je priložiti Obrazac životopisa uz prijavu na javni natječaj</t>
  </si>
  <si>
    <t>PREZIME I IME</t>
  </si>
  <si>
    <t>BROJ ISKAZNICE</t>
  </si>
  <si>
    <t>Rezultati ostvareni na domaćim službenim liga i kup natjecanjima - EKIPNI SPORTOVI</t>
  </si>
  <si>
    <t>Rezultati ostvareni na međunarodnim službenim liga i kup natjecanjima - EKIPNI SPORTOVI</t>
  </si>
  <si>
    <t>Rezultati ostvareni na domaćim službenim liga i kup natjecanjima - INDIVIDUALNI SPORTOVI</t>
  </si>
  <si>
    <t>Datum i mjesto natjecanja</t>
  </si>
  <si>
    <t>Vrsta natjecanja</t>
  </si>
  <si>
    <t>Disciplina</t>
  </si>
  <si>
    <t>Rezultati ostvareni na međunarodnim službenim liga i kup natjecanjima - INDIVIDUALNI SPORTOVI</t>
  </si>
  <si>
    <t>Osvojeno mjesto</t>
  </si>
  <si>
    <t>Plasman na kraju natjecanja</t>
  </si>
  <si>
    <r>
      <t>Kategorizirani sportaši</t>
    </r>
    <r>
      <rPr>
        <b/>
        <i/>
        <sz val="12"/>
        <color theme="1"/>
        <rFont val="Times New Roman"/>
        <family val="1"/>
        <charset val="238"/>
      </rPr>
      <t xml:space="preserve"> (sukladno Rješenu Hrvatskog olimpijskog odbora)</t>
    </r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</si>
  <si>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</si>
  <si>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</si>
  <si>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</si>
  <si>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</si>
  <si>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</si>
  <si>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</si>
  <si>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</si>
  <si>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</si>
  <si>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</si>
  <si>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</si>
  <si>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</si>
  <si>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Natjecanja</t>
  </si>
  <si>
    <t>Internetska stranica</t>
  </si>
  <si>
    <t>E-mail adresa</t>
  </si>
  <si>
    <t>*** profesionalac (ugovor o radu, ugovor na neodređeno…), honorarni suradnik (ugovor o djelu, ugovor o treniranju…), volonter (ugovor o volontiranju...)</t>
  </si>
  <si>
    <t>9.6.</t>
  </si>
  <si>
    <t>9.7.</t>
  </si>
  <si>
    <t>9.8.</t>
  </si>
  <si>
    <t>9.10.</t>
  </si>
  <si>
    <t>9.9.</t>
  </si>
  <si>
    <t>10.4.</t>
  </si>
  <si>
    <t>10.5.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</si>
  <si>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</si>
  <si>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</si>
  <si>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</si>
  <si>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</si>
  <si>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</si>
  <si>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</si>
  <si>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</si>
  <si>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</si>
  <si>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</si>
  <si>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</si>
  <si>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</si>
  <si>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</si>
  <si>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</si>
  <si>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</si>
  <si>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</si>
  <si>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Telefon</t>
  </si>
  <si>
    <t xml:space="preserve">9. Datum upisa </t>
  </si>
  <si>
    <t>11. Mobitel</t>
  </si>
  <si>
    <t>11.2.</t>
  </si>
  <si>
    <t>11.3.</t>
  </si>
  <si>
    <t>11.4.</t>
  </si>
  <si>
    <t>11.5.</t>
  </si>
  <si>
    <t>Prvenstvo Republike Hrvatske</t>
  </si>
  <si>
    <t>Kup Republike Hrvatske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</si>
  <si>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</si>
  <si>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</si>
  <si>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</si>
  <si>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</si>
  <si>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</si>
  <si>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</si>
  <si>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</si>
  <si>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</si>
  <si>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</si>
  <si>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</si>
  <si>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</si>
  <si>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</si>
  <si>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</si>
  <si>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</si>
  <si>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</si>
  <si>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</si>
  <si>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</si>
  <si>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</si>
  <si>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</si>
  <si>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</si>
  <si>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</si>
  <si>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</si>
  <si>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</si>
  <si>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</si>
  <si>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</si>
  <si>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14.1.</t>
  </si>
  <si>
    <t>14.2.</t>
  </si>
  <si>
    <t>GRAD VUKOVAR</t>
  </si>
  <si>
    <t>Ime i prezime trenera</t>
  </si>
  <si>
    <t>Stupanj (rang) natjecanja</t>
  </si>
  <si>
    <t>Naziv natjecanja</t>
  </si>
  <si>
    <t>Ostale dvorane (navesti u napomeni)</t>
  </si>
  <si>
    <t>Korištenje univerzalnih dvorana i prostora (ureda)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</si>
  <si>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</si>
  <si>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</si>
  <si>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</si>
  <si>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</si>
  <si>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</si>
  <si>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</si>
  <si>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TROŠKOVI ORGANIZACIJE NATJECANJA KAO DOMAĆIN (službene osobe, suci, delegati, liječnici)</t>
  </si>
  <si>
    <t>TROŠKOVI KOTIZACIJA, ČLANARINA, STARTNINA…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</si>
  <si>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</si>
  <si>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</si>
  <si>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</si>
  <si>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</si>
  <si>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</si>
  <si>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r>
      <t xml:space="preserve">Naknade troškova članovima </t>
    </r>
    <r>
      <rPr>
        <b/>
        <i/>
        <sz val="11"/>
        <color theme="1"/>
        <rFont val="Times New Roman"/>
        <family val="1"/>
        <charset val="238"/>
      </rPr>
      <t>(sportaši, tajnik, domar…)</t>
    </r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</si>
  <si>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</si>
  <si>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</si>
  <si>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</si>
  <si>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</si>
  <si>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</si>
  <si>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</si>
  <si>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</si>
  <si>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</si>
  <si>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</si>
  <si>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</si>
  <si>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</si>
  <si>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</si>
  <si>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</si>
  <si>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</si>
  <si>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</si>
  <si>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</si>
  <si>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</si>
  <si>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</si>
  <si>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</si>
  <si>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</si>
  <si>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</si>
  <si>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</si>
  <si>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</si>
  <si>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</si>
  <si>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</si>
  <si>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</si>
  <si>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</si>
  <si>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</si>
  <si>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</si>
  <si>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</si>
  <si>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</si>
  <si>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</si>
  <si>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</si>
  <si>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</si>
  <si>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</si>
  <si>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</si>
  <si>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</si>
  <si>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</si>
  <si>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</si>
  <si>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</si>
  <si>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</si>
  <si>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</si>
  <si>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</si>
  <si>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</si>
  <si>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</si>
  <si>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</si>
  <si>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</si>
  <si>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</si>
  <si>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</si>
  <si>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</si>
  <si>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</si>
  <si>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</si>
  <si>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</si>
  <si>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</si>
  <si>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</si>
  <si>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</si>
  <si>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</si>
  <si>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</si>
  <si>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</si>
  <si>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</si>
  <si>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</si>
  <si>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</si>
  <si>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</si>
  <si>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</si>
  <si>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</si>
  <si>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</si>
  <si>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</si>
  <si>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</si>
  <si>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</si>
  <si>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</si>
  <si>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</si>
  <si>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</si>
  <si>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</si>
  <si>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</si>
  <si>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</si>
  <si>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</si>
  <si>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</si>
  <si>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</si>
  <si>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</si>
  <si>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</si>
  <si>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</si>
  <si>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</si>
  <si>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</si>
  <si>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</si>
  <si>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</si>
  <si>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</si>
  <si>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</si>
  <si>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</si>
  <si>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</si>
  <si>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</si>
  <si>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</si>
  <si>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</si>
  <si>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</si>
  <si>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</si>
  <si>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</si>
  <si>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</si>
  <si>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</si>
  <si>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</si>
  <si>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</si>
  <si>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</si>
  <si>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</si>
  <si>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</si>
  <si>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</si>
  <si>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</si>
  <si>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</si>
  <si>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</si>
  <si>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</si>
  <si>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</si>
  <si>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</si>
  <si>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</si>
  <si>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</si>
  <si>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</si>
  <si>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</si>
  <si>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</si>
  <si>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</si>
  <si>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</si>
  <si>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</si>
  <si>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</si>
  <si>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</si>
  <si>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</si>
  <si>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</si>
  <si>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</si>
  <si>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</si>
  <si>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</si>
  <si>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</si>
  <si>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</si>
  <si>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</si>
  <si>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</si>
  <si>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</si>
  <si>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</si>
  <si>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</si>
  <si>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</si>
  <si>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</si>
  <si>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</si>
  <si>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</si>
  <si>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</si>
  <si>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</si>
  <si>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</si>
  <si>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</si>
  <si>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</si>
  <si>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</si>
  <si>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</si>
  <si>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</si>
  <si>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</si>
  <si>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</si>
  <si>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</si>
  <si>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</si>
  <si>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</si>
  <si>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</si>
  <si>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</si>
  <si>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</si>
  <si>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</si>
  <si>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</si>
  <si>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</si>
  <si>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</si>
  <si>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</si>
  <si>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</si>
  <si>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</si>
  <si>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</si>
  <si>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</si>
  <si>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</si>
  <si>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</si>
  <si>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</si>
  <si>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</si>
  <si>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</si>
  <si>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</si>
  <si>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</si>
  <si>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</si>
  <si>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</si>
  <si>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</si>
  <si>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</si>
  <si>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</si>
  <si>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</si>
  <si>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</si>
  <si>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</si>
  <si>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</si>
  <si>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</si>
  <si>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</si>
  <si>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</si>
  <si>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</si>
  <si>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</si>
  <si>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</si>
  <si>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</si>
  <si>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</si>
  <si>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</si>
  <si>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</si>
  <si>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</si>
  <si>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</si>
  <si>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</si>
  <si>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</si>
  <si>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</si>
  <si>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</si>
  <si>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</si>
  <si>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</si>
  <si>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</si>
  <si>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</si>
  <si>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</si>
  <si>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</si>
  <si>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</si>
  <si>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</si>
  <si>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</si>
  <si>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</si>
  <si>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</si>
  <si>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</si>
  <si>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</si>
  <si>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</si>
  <si>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</si>
  <si>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</si>
  <si>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</si>
  <si>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</si>
  <si>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</si>
  <si>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</si>
  <si>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</si>
  <si>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</si>
  <si>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</si>
  <si>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</si>
  <si>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</si>
  <si>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</si>
  <si>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</si>
  <si>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</si>
  <si>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</si>
  <si>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</si>
  <si>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</si>
  <si>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</si>
  <si>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</si>
  <si>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</si>
  <si>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</si>
  <si>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</si>
  <si>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</si>
  <si>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</si>
  <si>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</si>
  <si>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</si>
  <si>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</si>
  <si>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</si>
  <si>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</si>
  <si>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</si>
  <si>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</si>
  <si>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</si>
  <si>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</si>
  <si>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</si>
  <si>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</si>
  <si>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</si>
  <si>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</si>
  <si>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</si>
  <si>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</si>
  <si>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</si>
  <si>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</si>
  <si>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</si>
  <si>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</si>
  <si>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</si>
  <si>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</si>
  <si>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</si>
  <si>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</si>
  <si>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</si>
  <si>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</si>
  <si>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</si>
  <si>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</si>
  <si>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</si>
  <si>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</si>
  <si>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</si>
  <si>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</si>
  <si>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</si>
  <si>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</si>
  <si>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</si>
  <si>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</si>
  <si>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</si>
  <si>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</si>
  <si>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</si>
  <si>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</si>
  <si>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</si>
  <si>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</si>
  <si>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</si>
  <si>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</si>
  <si>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</si>
  <si>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</si>
  <si>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</si>
  <si>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</si>
  <si>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</si>
  <si>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</si>
  <si>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</si>
  <si>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</si>
  <si>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</si>
  <si>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</si>
  <si>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</si>
  <si>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</si>
  <si>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</si>
  <si>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</si>
  <si>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</si>
  <si>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</si>
  <si>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</si>
  <si>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</si>
  <si>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</si>
  <si>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</si>
  <si>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</si>
  <si>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</si>
  <si>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</si>
  <si>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</si>
  <si>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</si>
  <si>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</si>
  <si>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</si>
  <si>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</si>
  <si>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</si>
  <si>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</si>
  <si>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</si>
  <si>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</si>
  <si>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</si>
  <si>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</si>
  <si>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</si>
  <si>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</si>
  <si>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</si>
  <si>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</si>
  <si>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</si>
  <si>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</si>
  <si>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</si>
  <si>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</si>
  <si>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</si>
  <si>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</si>
  <si>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</si>
  <si>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</si>
  <si>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</si>
  <si>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</si>
  <si>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</si>
  <si>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</si>
  <si>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</si>
  <si>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</si>
  <si>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</si>
  <si>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</si>
  <si>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</si>
  <si>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</si>
  <si>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</si>
  <si>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</si>
  <si>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</si>
  <si>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</si>
  <si>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</si>
  <si>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</si>
  <si>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</si>
  <si>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</si>
  <si>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</si>
  <si>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</si>
  <si>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</si>
  <si>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</si>
  <si>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</si>
  <si>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</si>
  <si>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</si>
  <si>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</si>
  <si>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</si>
  <si>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</si>
  <si>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</si>
  <si>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</si>
  <si>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</si>
  <si>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</si>
  <si>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</si>
  <si>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</si>
  <si>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</si>
  <si>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</si>
  <si>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</si>
  <si>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</si>
  <si>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</si>
  <si>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</si>
  <si>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</si>
  <si>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</si>
  <si>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</si>
  <si>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</si>
  <si>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</si>
  <si>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</si>
  <si>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</si>
  <si>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</si>
  <si>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</si>
  <si>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</si>
  <si>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</si>
  <si>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</si>
  <si>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</si>
  <si>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</si>
  <si>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</si>
  <si>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</si>
  <si>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</si>
  <si>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</si>
  <si>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</si>
  <si>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</si>
  <si>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</si>
  <si>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</si>
  <si>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</si>
  <si>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</si>
  <si>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</si>
  <si>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</si>
  <si>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</si>
  <si>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</si>
  <si>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</si>
  <si>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</si>
  <si>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</si>
  <si>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</si>
  <si>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</si>
  <si>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</si>
  <si>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</si>
  <si>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</si>
  <si>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</si>
  <si>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</si>
  <si>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</si>
  <si>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</si>
  <si>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</si>
  <si>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</si>
  <si>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</si>
  <si>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</si>
  <si>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</si>
  <si>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</si>
  <si>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</si>
  <si>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</si>
  <si>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</si>
  <si>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</si>
  <si>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</si>
  <si>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</si>
  <si>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</si>
  <si>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</si>
  <si>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</si>
  <si>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</si>
  <si>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</si>
  <si>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</si>
  <si>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</si>
  <si>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</si>
  <si>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</si>
  <si>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</si>
  <si>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</si>
  <si>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</si>
  <si>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</si>
  <si>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</si>
  <si>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</si>
  <si>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</si>
  <si>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</si>
  <si>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</si>
  <si>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</si>
  <si>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</si>
  <si>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</si>
  <si>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</si>
  <si>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</si>
  <si>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</si>
  <si>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</si>
  <si>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</si>
  <si>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</si>
  <si>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</si>
  <si>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</si>
  <si>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</si>
  <si>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</si>
  <si>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</si>
  <si>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</si>
  <si>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</si>
  <si>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</si>
  <si>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</si>
  <si>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</si>
  <si>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</si>
  <si>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</si>
  <si>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</si>
  <si>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</si>
  <si>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</si>
  <si>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</si>
  <si>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</si>
  <si>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</si>
  <si>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</si>
  <si>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</si>
  <si>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</si>
  <si>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</si>
  <si>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</si>
  <si>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</si>
  <si>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</si>
  <si>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</si>
  <si>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</si>
  <si>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</si>
  <si>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</si>
  <si>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</si>
  <si>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</si>
  <si>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</si>
  <si>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</si>
  <si>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</si>
  <si>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</si>
  <si>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</si>
  <si>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</si>
  <si>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</si>
  <si>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</si>
  <si>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</si>
  <si>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</si>
  <si>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</si>
  <si>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</si>
  <si>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</si>
  <si>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</si>
  <si>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</si>
  <si>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</si>
  <si>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</si>
  <si>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</si>
  <si>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</si>
  <si>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</si>
  <si>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</si>
  <si>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</si>
  <si>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</si>
  <si>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</si>
  <si>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</si>
  <si>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</si>
  <si>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</si>
  <si>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</si>
  <si>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</si>
  <si>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</si>
  <si>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</si>
  <si>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</si>
  <si>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</si>
  <si>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</si>
  <si>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</si>
  <si>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</si>
  <si>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</si>
  <si>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</si>
  <si>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</si>
  <si>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</si>
  <si>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</si>
  <si>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</si>
  <si>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</si>
  <si>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</si>
  <si>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</si>
  <si>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</si>
  <si>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</si>
  <si>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</si>
  <si>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</si>
  <si>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</si>
  <si>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</si>
  <si>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</si>
  <si>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</si>
  <si>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</si>
  <si>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</si>
  <si>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</si>
  <si>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</si>
  <si>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</si>
  <si>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</si>
  <si>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</si>
  <si>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</si>
  <si>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</si>
  <si>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</si>
  <si>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</si>
  <si>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</si>
  <si>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</si>
  <si>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</si>
  <si>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</si>
  <si>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</si>
  <si>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</si>
  <si>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</si>
  <si>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</si>
  <si>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</si>
  <si>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</si>
  <si>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</si>
  <si>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</si>
  <si>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</si>
  <si>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</si>
  <si>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</si>
  <si>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</si>
  <si>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</si>
  <si>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</si>
  <si>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</si>
  <si>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</si>
  <si>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</si>
  <si>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</si>
  <si>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</si>
  <si>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</si>
  <si>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</si>
  <si>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</si>
  <si>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</si>
  <si>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</si>
  <si>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</si>
  <si>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</si>
  <si>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</si>
  <si>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</si>
  <si>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</si>
  <si>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</si>
  <si>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</si>
  <si>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</si>
  <si>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</si>
  <si>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</si>
  <si>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</si>
  <si>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</si>
  <si>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</si>
  <si>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</si>
  <si>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</si>
  <si>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</si>
  <si>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</si>
  <si>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</si>
  <si>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</si>
  <si>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</si>
  <si>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</si>
  <si>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</si>
  <si>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</si>
  <si>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</si>
  <si>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</si>
  <si>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</si>
  <si>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</si>
  <si>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</si>
  <si>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</si>
  <si>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</si>
  <si>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</si>
  <si>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</si>
  <si>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</si>
  <si>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</si>
  <si>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</si>
  <si>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</si>
  <si>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</si>
  <si>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</si>
  <si>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</si>
  <si>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</si>
  <si>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</si>
  <si>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</si>
  <si>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</si>
  <si>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</si>
  <si>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</si>
  <si>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</si>
  <si>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</si>
  <si>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</si>
  <si>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</si>
  <si>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</si>
  <si>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</si>
  <si>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</si>
  <si>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</si>
  <si>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</si>
  <si>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</si>
  <si>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</si>
  <si>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</si>
  <si>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</si>
  <si>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</si>
  <si>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</si>
  <si>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</si>
  <si>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</si>
  <si>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</si>
  <si>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</si>
  <si>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</si>
  <si>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</si>
  <si>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</si>
  <si>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</si>
  <si>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</si>
  <si>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</si>
  <si>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</si>
  <si>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</si>
  <si>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</si>
  <si>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</si>
  <si>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</si>
  <si>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</si>
  <si>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</si>
  <si>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</si>
  <si>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</si>
  <si>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</si>
  <si>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</si>
  <si>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</si>
  <si>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</si>
  <si>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</si>
  <si>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</si>
  <si>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</si>
  <si>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</si>
  <si>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</si>
  <si>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</si>
  <si>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</si>
  <si>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</si>
  <si>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</si>
  <si>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</si>
  <si>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</si>
  <si>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</si>
  <si>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</si>
  <si>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</si>
  <si>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</si>
  <si>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</si>
  <si>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</si>
  <si>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</si>
  <si>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</si>
  <si>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</si>
  <si>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</si>
  <si>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</si>
  <si>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</si>
  <si>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</si>
  <si>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</si>
  <si>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</si>
  <si>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</si>
  <si>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</si>
  <si>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</si>
  <si>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</si>
  <si>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</si>
  <si>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</si>
  <si>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</si>
  <si>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</si>
  <si>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</si>
  <si>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</si>
  <si>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</si>
  <si>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</si>
  <si>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</si>
  <si>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</si>
  <si>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</si>
  <si>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</si>
  <si>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</si>
  <si>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</si>
  <si>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</si>
  <si>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</si>
  <si>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</si>
  <si>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</si>
  <si>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</si>
  <si>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</si>
  <si>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</si>
  <si>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</si>
  <si>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</si>
  <si>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</si>
  <si>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</si>
  <si>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</si>
  <si>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</si>
  <si>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</si>
  <si>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</si>
  <si>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</si>
  <si>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</si>
  <si>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</si>
  <si>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</si>
  <si>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</si>
  <si>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</si>
  <si>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</si>
  <si>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</si>
  <si>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</si>
  <si>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</si>
  <si>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</si>
  <si>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</si>
  <si>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</si>
  <si>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</si>
  <si>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</si>
  <si>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</si>
  <si>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</si>
  <si>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</si>
  <si>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</si>
  <si>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</si>
  <si>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</si>
  <si>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</si>
  <si>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</si>
  <si>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</si>
  <si>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</si>
  <si>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</si>
  <si>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</si>
  <si>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</si>
  <si>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</si>
  <si>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</si>
  <si>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</si>
  <si>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</si>
  <si>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</si>
  <si>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</si>
  <si>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</si>
  <si>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</si>
  <si>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</si>
  <si>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</si>
  <si>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</si>
  <si>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</si>
  <si>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</si>
  <si>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</si>
  <si>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</si>
  <si>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</si>
  <si>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</si>
  <si>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</si>
  <si>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</si>
  <si>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</si>
  <si>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</si>
  <si>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</si>
  <si>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</si>
  <si>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</si>
  <si>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</si>
  <si>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</si>
  <si>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</si>
  <si>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</si>
  <si>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</si>
  <si>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</si>
  <si>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</si>
  <si>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</si>
  <si>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</si>
  <si>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</si>
  <si>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</si>
  <si>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</si>
  <si>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</si>
  <si>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</si>
  <si>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</si>
  <si>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</si>
  <si>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</si>
  <si>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</si>
  <si>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</si>
  <si>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</si>
  <si>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</si>
  <si>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</si>
  <si>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</si>
  <si>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</si>
  <si>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</si>
  <si>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</si>
  <si>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</si>
  <si>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</si>
  <si>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</si>
  <si>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</si>
  <si>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</si>
  <si>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</si>
  <si>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</si>
  <si>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</si>
  <si>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</si>
  <si>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</si>
  <si>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</si>
  <si>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</si>
  <si>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</si>
  <si>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</si>
  <si>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</si>
  <si>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</si>
  <si>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</si>
  <si>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</si>
  <si>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</si>
  <si>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</si>
  <si>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</si>
  <si>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</si>
  <si>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</si>
  <si>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</si>
  <si>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</si>
  <si>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</si>
  <si>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</si>
  <si>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</si>
  <si>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</si>
  <si>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</si>
  <si>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</si>
  <si>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</si>
  <si>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</si>
  <si>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</si>
  <si>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</si>
  <si>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</si>
  <si>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</si>
  <si>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</si>
  <si>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</si>
  <si>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</si>
  <si>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</si>
  <si>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</si>
  <si>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</si>
  <si>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</si>
  <si>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</si>
  <si>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</si>
  <si>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</si>
  <si>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</si>
  <si>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</si>
  <si>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</si>
  <si>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</si>
  <si>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</si>
  <si>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</si>
  <si>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</si>
  <si>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</si>
  <si>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</si>
  <si>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</si>
  <si>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</si>
  <si>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</si>
  <si>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</si>
  <si>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</si>
  <si>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</si>
  <si>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</si>
  <si>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</si>
  <si>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</si>
  <si>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</si>
  <si>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</si>
  <si>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</si>
  <si>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</si>
  <si>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</si>
  <si>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</si>
  <si>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</si>
  <si>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</si>
  <si>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</si>
  <si>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</si>
  <si>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</si>
  <si>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</si>
  <si>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</si>
  <si>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</si>
  <si>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</si>
  <si>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</si>
  <si>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</si>
  <si>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</si>
  <si>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</si>
  <si>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</si>
  <si>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</si>
  <si>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</si>
  <si>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</si>
  <si>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</si>
  <si>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</si>
  <si>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</si>
  <si>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</si>
  <si>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</si>
  <si>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</si>
  <si>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</si>
  <si>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</si>
  <si>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</si>
  <si>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</si>
  <si>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</si>
  <si>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</si>
  <si>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</si>
  <si>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</si>
  <si>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</si>
  <si>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</si>
  <si>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</si>
  <si>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</si>
  <si>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</si>
  <si>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</si>
  <si>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</si>
  <si>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</si>
  <si>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</si>
  <si>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</si>
  <si>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</si>
  <si>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</si>
  <si>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</si>
  <si>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</si>
  <si>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</si>
  <si>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</si>
  <si>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</si>
  <si>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</si>
  <si>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</si>
  <si>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</si>
  <si>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</si>
  <si>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</si>
  <si>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</si>
  <si>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</si>
  <si>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</si>
  <si>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</si>
  <si>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</si>
  <si>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</si>
  <si>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</si>
  <si>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</si>
  <si>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</si>
  <si>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</si>
  <si>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</si>
  <si>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</si>
  <si>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</si>
  <si>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</si>
  <si>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</si>
  <si>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</si>
  <si>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</si>
  <si>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</si>
  <si>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</si>
  <si>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</si>
  <si>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</si>
  <si>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</si>
  <si>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</si>
  <si>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</si>
  <si>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</si>
  <si>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</si>
  <si>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</si>
  <si>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</si>
  <si>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</si>
  <si>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</si>
  <si>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</si>
  <si>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</si>
  <si>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</si>
  <si>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</si>
  <si>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</si>
  <si>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</si>
  <si>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</si>
  <si>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</si>
  <si>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</si>
  <si>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</si>
  <si>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</si>
  <si>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</si>
  <si>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</si>
  <si>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>IZNOS RAČUNA</t>
  </si>
  <si>
    <t>2.4.</t>
  </si>
  <si>
    <t>2.5.</t>
  </si>
  <si>
    <t>2.6.</t>
  </si>
  <si>
    <t>2.7.</t>
  </si>
  <si>
    <t>2.8.</t>
  </si>
  <si>
    <t>2.9.</t>
  </si>
  <si>
    <t>2.10.</t>
  </si>
  <si>
    <t xml:space="preserve">UKUPNO:     </t>
  </si>
  <si>
    <t xml:space="preserve">IZVJEŠTAJNI OBRAZAC </t>
  </si>
  <si>
    <t>Telefon/Mobitel</t>
  </si>
  <si>
    <t xml:space="preserve">Žiro račun (IBAN) </t>
  </si>
  <si>
    <t>Naziv programa/projekta</t>
  </si>
  <si>
    <t>Datum početka programa/projekta</t>
  </si>
  <si>
    <t>Datum završetka</t>
  </si>
  <si>
    <t>Opće područje djelovanja</t>
  </si>
  <si>
    <t>Partneri na programu / projektu</t>
  </si>
  <si>
    <t>Broj ugovora</t>
  </si>
  <si>
    <t>Ukupan iznos ugovora</t>
  </si>
  <si>
    <t>Isplaćeni iznos</t>
  </si>
  <si>
    <t>Ime, prezime i kontakt osobe koja je pripremila izvješće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</si>
  <si>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</si>
  <si>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Osnovni tip aktivnosti ili usluge koja se provodi u projektu ili programu</t>
  </si>
  <si>
    <t>Dodatni tip aktivnosti ili usluge koja se provodi u projektu ili programu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</si>
  <si>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</si>
  <si>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</si>
  <si>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</si>
  <si>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</si>
  <si>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</si>
  <si>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</si>
  <si>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t>24.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</si>
  <si>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</si>
  <si>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</si>
  <si>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</si>
  <si>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</si>
  <si>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</si>
  <si>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</si>
  <si>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</si>
  <si>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</si>
  <si>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</si>
  <si>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</si>
  <si>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</si>
  <si>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</si>
  <si>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</si>
  <si>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</si>
  <si>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</si>
  <si>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</si>
  <si>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</si>
  <si>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Adresa sjedišta:</t>
  </si>
  <si>
    <t>Poštanski broj:</t>
  </si>
  <si>
    <t>Mjesto:</t>
  </si>
  <si>
    <t>Vukovar</t>
  </si>
  <si>
    <t>Razdoblje izvještavanja:</t>
  </si>
  <si>
    <t>II. FINANCIJSKI PODACI</t>
  </si>
  <si>
    <t>RASHODI / IZDACI</t>
  </si>
  <si>
    <t>III.</t>
  </si>
  <si>
    <t>III. BILJEŠKE</t>
  </si>
  <si>
    <t xml:space="preserve">                         Trg Dražena Petrovića 2</t>
  </si>
  <si>
    <t xml:space="preserve">                         ZAJEDNICA SPORTSKIH UDRUGA GRADA VUKOVARA</t>
  </si>
  <si>
    <t xml:space="preserve">                          32010 VUKOVAR</t>
  </si>
  <si>
    <t>VRSTA</t>
  </si>
  <si>
    <t>PLAN</t>
  </si>
  <si>
    <t>1. FINANCIJSKA POTPORA</t>
  </si>
  <si>
    <t>1.1.1.</t>
  </si>
  <si>
    <t>1.1.2.</t>
  </si>
  <si>
    <t>1.1.3.</t>
  </si>
  <si>
    <t>1.1.4.</t>
  </si>
  <si>
    <t>Ostali troškovi</t>
  </si>
  <si>
    <t>1.2.1.</t>
  </si>
  <si>
    <t>1.2.2.</t>
  </si>
  <si>
    <t>1.2.3.</t>
  </si>
  <si>
    <t>UKUPNO FINANCIJSKA POTPORA</t>
  </si>
  <si>
    <t>2. NEMATERIJALNA I NEFINACIJSKA POTPORA</t>
  </si>
  <si>
    <t>2.1.1.</t>
  </si>
  <si>
    <t>Broj registriraninih sportaša</t>
  </si>
  <si>
    <t>2.2. KORIŠTENJE SPORTSKIH OBJEKATA</t>
  </si>
  <si>
    <t>Osnovna škola "D. Tadijanovića"</t>
  </si>
  <si>
    <t>Osnovna škola "Mitnica"</t>
  </si>
  <si>
    <t>Osnovna škola "Blage Zadre"</t>
  </si>
  <si>
    <t>Osnovna škola "Siniše Glavaševića"</t>
  </si>
  <si>
    <t>Osnovna škola "Antuna Bauera"</t>
  </si>
  <si>
    <t>Tehnička škola "Nikola Tesla"</t>
  </si>
  <si>
    <t>Gimnazija Vukovar</t>
  </si>
  <si>
    <t>Ekonomska škola Vukovar</t>
  </si>
  <si>
    <t>Sportska dvorana Borovo naselje - velika</t>
  </si>
  <si>
    <t>Sportska dvorana Borovo naselje - mala</t>
  </si>
  <si>
    <t>Plivalište Vukovar</t>
  </si>
  <si>
    <t>Kuglana</t>
  </si>
  <si>
    <t>Teniski tereni B. naselje i ŠRC Lijeva bara</t>
  </si>
  <si>
    <t>Teretana</t>
  </si>
  <si>
    <t>Ostale dvorane -</t>
  </si>
  <si>
    <t>2.3. UREDSKI PROSTOR</t>
  </si>
  <si>
    <t>2.3.1.</t>
  </si>
  <si>
    <t>UKUPNO NEFINANCIJSKA POTPORA</t>
  </si>
  <si>
    <t>UKUPNO (1 + 2)</t>
  </si>
  <si>
    <t>IZVRŠENO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</si>
  <si>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</si>
  <si>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</si>
  <si>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</si>
  <si>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</si>
  <si>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</si>
  <si>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</si>
  <si>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</si>
  <si>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</si>
  <si>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</si>
  <si>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</si>
  <si>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</si>
  <si>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</si>
  <si>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Uredski prostor - 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</si>
  <si>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</si>
  <si>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</si>
  <si>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</si>
  <si>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Službene osobe (delegati, suci, liječnici, osobe uključene u organizaciju domaćih natjecanja)</t>
  </si>
  <si>
    <t>BROJ</t>
  </si>
  <si>
    <t>Osnovna škola "Dragutina Tadijanovića"</t>
  </si>
  <si>
    <t>NAPOMENA: Svojim potpisom korisnik financiranja daje suglasanost kako je pročišćeni program i proračun u skladu s s prijavljenim programom i kako će sredstva utrošiti namjenski sukladno odobrenim vrstama troškova.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</si>
  <si>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</si>
  <si>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</si>
  <si>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</si>
  <si>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</si>
  <si>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</si>
  <si>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</si>
  <si>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</si>
  <si>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</si>
  <si>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Troškovi kotizacija, licenciranja, članarina, startnina…</t>
  </si>
  <si>
    <t>Troškovi opreme</t>
  </si>
  <si>
    <t>1.1.5.</t>
  </si>
  <si>
    <t>1.1.6.</t>
  </si>
  <si>
    <t>1.1.7.</t>
  </si>
  <si>
    <t xml:space="preserve">                   ZAJEDNICA SPORTSKIH UDRUGA </t>
  </si>
  <si>
    <t xml:space="preserve">                   GRADA VUKOVARA</t>
  </si>
  <si>
    <t xml:space="preserve">                   Trg Dražena Petrovića 2</t>
  </si>
  <si>
    <t xml:space="preserve">                   32010 Vukovar</t>
  </si>
  <si>
    <t>PROGRAMSKE AKTIVNOSTI</t>
  </si>
  <si>
    <t>Službena natjecanja</t>
  </si>
  <si>
    <t>Neslužbena natjecanja</t>
  </si>
  <si>
    <t>Naziv programa / projekta:</t>
  </si>
  <si>
    <t>Naziv sportskog kluba:</t>
  </si>
  <si>
    <t>OSNOVNI PODACI O SPORTSKOM KLUBU</t>
  </si>
  <si>
    <t>RNO:</t>
  </si>
  <si>
    <t>Mobitel:</t>
  </si>
  <si>
    <t>Telefon:</t>
  </si>
  <si>
    <t>1.8.</t>
  </si>
  <si>
    <t>E-mail adresa:</t>
  </si>
  <si>
    <t>3.1.</t>
  </si>
  <si>
    <t>Uredski prostor</t>
  </si>
  <si>
    <t>Korištenje sportskih objekata</t>
  </si>
  <si>
    <t>Liječnički pregledi</t>
  </si>
  <si>
    <t>Djelovanje sportskog kluba</t>
  </si>
  <si>
    <t>FINANCIJSKA POTPORA</t>
  </si>
  <si>
    <t>Stručni rad</t>
  </si>
  <si>
    <t>3.2.</t>
  </si>
  <si>
    <t>3.3.</t>
  </si>
  <si>
    <t>Naknade troškova članovima (domar, tajnik…)</t>
  </si>
  <si>
    <t>Troškovi kotizacija, članarina….</t>
  </si>
  <si>
    <t>Nakanade troškova članovima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</si>
  <si>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</si>
  <si>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</si>
  <si>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</si>
  <si>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</si>
  <si>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</si>
  <si>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</si>
  <si>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</si>
  <si>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</si>
  <si>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</si>
  <si>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</si>
  <si>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 xml:space="preserve">Koji su rezultati postignuti na službenim i neslužbenim natjecanjima? </t>
    </r>
    <r>
      <rPr>
        <b/>
        <i/>
        <sz val="12"/>
        <color theme="1"/>
        <rFont val="Times New Roman"/>
        <family val="1"/>
        <charset val="238"/>
      </rPr>
      <t>(navesti naziv natjecanja i rezultat)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</si>
  <si>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</si>
  <si>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</si>
  <si>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</si>
  <si>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</si>
  <si>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</si>
  <si>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>Zajednica sportskih udruga grada Vukovara i Grad Vukovar će tražiti povrat neutrošenih i nenemajenski utrošenih financijskih sredstava</t>
  </si>
  <si>
    <t xml:space="preserve">kako su sredstva Zajednice sportske udruge grada Vukovara i Grada Vukovara utrošena u skladu s dokumentima priloženim uz izvješće </t>
  </si>
  <si>
    <t>kojima se pravdaju troškovi navedeni u obrascu financijskog izvješća</t>
  </si>
  <si>
    <t xml:space="preserve">POPIS RAČUNA </t>
  </si>
  <si>
    <t>OSNOVNI PODACI O PRIMATELJU SREDSTAVA</t>
  </si>
  <si>
    <t>OSNOVNI PODACI O DAVATELJU SREDSTAVA</t>
  </si>
  <si>
    <t>IV.</t>
  </si>
  <si>
    <t>Naziv davatelja</t>
  </si>
  <si>
    <t>Vrsta troška</t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</si>
  <si>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(upisati vrstu troška</t>
    </r>
    <r>
      <rPr>
        <b/>
        <sz val="11"/>
        <color theme="1"/>
        <rFont val="Times New Roman"/>
        <family val="1"/>
        <charset val="238"/>
      </rPr>
      <t>)</t>
    </r>
  </si>
  <si>
    <t>Ostali izvori</t>
  </si>
  <si>
    <t>PRIHODI / PRIMICI</t>
  </si>
  <si>
    <t>UKUPNO RASHODI / IZDACI</t>
  </si>
  <si>
    <t>RAZLIKA (PRIHODI/PRIMICI - RASHODI / IZDACI)</t>
  </si>
  <si>
    <t>HR78 2500 0091 1020 6832 7</t>
  </si>
  <si>
    <t>NEMATERIJALNA / NEFINACIJSKA POTPORA</t>
  </si>
  <si>
    <t>2.11.</t>
  </si>
  <si>
    <t>2.12.</t>
  </si>
  <si>
    <t>2.13.</t>
  </si>
  <si>
    <t>2.14.</t>
  </si>
  <si>
    <t>2.15.</t>
  </si>
  <si>
    <t>UKUPNO FINANCIJSKA I NEFINANCIJSKA POTPORA (III + IV)</t>
  </si>
  <si>
    <t>1.6.1.</t>
  </si>
  <si>
    <t>1.6.2.</t>
  </si>
  <si>
    <t>1.7.1.</t>
  </si>
  <si>
    <t>1.7.2.</t>
  </si>
  <si>
    <t>1.7.3.</t>
  </si>
  <si>
    <t>1.7.4.</t>
  </si>
  <si>
    <t>1.7.5.</t>
  </si>
  <si>
    <t>25.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</si>
  <si>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</si>
  <si>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</si>
  <si>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</si>
  <si>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</si>
  <si>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</si>
  <si>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</si>
  <si>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</si>
  <si>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</si>
  <si>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</si>
  <si>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</si>
  <si>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</si>
  <si>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</si>
  <si>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</si>
  <si>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</si>
  <si>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</si>
  <si>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</si>
  <si>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</si>
  <si>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</si>
  <si>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</si>
  <si>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</si>
  <si>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</si>
  <si>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</si>
  <si>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</si>
  <si>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</si>
  <si>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</si>
  <si>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</si>
  <si>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</si>
  <si>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</si>
  <si>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</si>
  <si>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 xml:space="preserve">ZAHTJEV ZA ISPLATU SREDSTAVA - </t>
  </si>
  <si>
    <t>PROČIŠĆENI PROGRAM RADA I FINANCIJSKI PLAN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</si>
  <si>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</si>
  <si>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</si>
  <si>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</si>
  <si>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</si>
  <si>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</si>
  <si>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</si>
  <si>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</si>
  <si>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</si>
  <si>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</si>
  <si>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>2.18.</t>
  </si>
  <si>
    <t>2.19.</t>
  </si>
  <si>
    <t>2.20.</t>
  </si>
  <si>
    <t>U slučaju da tekst ne stane u prostor za unošenje teksta, možete ga napisati u zasebnom dokumentu i dostaviti kao privitak obrascu (navesti u "NAPOMENI" pod rednim brojem 25. OPISNO IZVJEŠĆE)</t>
  </si>
  <si>
    <t>OPISNO IZVJEŠĆE</t>
  </si>
  <si>
    <r>
      <t>Naziv sportskog kluba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</si>
  <si>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 xml:space="preserve">Naziv banke </t>
  </si>
  <si>
    <t>Teritorijalna zastupljenost*</t>
  </si>
  <si>
    <t>Specifično područje djelovanja*</t>
  </si>
  <si>
    <t>Izravna korisnička skupina *</t>
  </si>
  <si>
    <t>Neizravna korisnička skupina*</t>
  </si>
  <si>
    <t>od:</t>
  </si>
  <si>
    <t>do:</t>
  </si>
  <si>
    <t>Osoba ovlaštena za zastupanje</t>
  </si>
  <si>
    <t>Naziv banke</t>
  </si>
  <si>
    <t>Teritorijalna zastupljenost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</si>
  <si>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</si>
  <si>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</si>
  <si>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</si>
  <si>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</si>
  <si>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</si>
  <si>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</si>
  <si>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</si>
  <si>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</si>
  <si>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</si>
  <si>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</si>
  <si>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10.6.</t>
  </si>
  <si>
    <t>10.7.</t>
  </si>
  <si>
    <t>10.8.</t>
  </si>
  <si>
    <t>10.10.</t>
  </si>
  <si>
    <t>10.11.</t>
  </si>
  <si>
    <t>10.12.</t>
  </si>
  <si>
    <t>10.13.</t>
  </si>
  <si>
    <t>10.14.</t>
  </si>
  <si>
    <t>10.9.</t>
  </si>
  <si>
    <t>10.15.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</si>
  <si>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</si>
  <si>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</si>
  <si>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</si>
  <si>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</si>
  <si>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</si>
  <si>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</si>
  <si>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</si>
  <si>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</si>
  <si>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</si>
  <si>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</si>
  <si>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</si>
  <si>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</si>
  <si>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</si>
  <si>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</si>
  <si>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</si>
  <si>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</si>
  <si>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</si>
  <si>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</si>
  <si>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</si>
  <si>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</si>
  <si>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</si>
  <si>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</si>
  <si>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</si>
  <si>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</si>
  <si>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</si>
  <si>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</si>
  <si>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</si>
  <si>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</si>
  <si>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15.1.</t>
  </si>
  <si>
    <t>15.2.</t>
  </si>
  <si>
    <t>U slučaju da tekst ne stane u prostor za unošenje teksta, možete ga napisati u zasebnom dokumentu i dostaviti kao privitak obrascu (navesti u "NAPOMENI" pod rednim brojem 16. Opisa programa)</t>
  </si>
  <si>
    <t>NAPOMENA: Upisati samo one sportaše koji su u sustavu natjecanja i obvezni su obaviti liječnički pregled kod ovlaštenog sportskog liječnik</t>
  </si>
  <si>
    <t>Popuniti obrazac Popis sportaša - samo za one klubove koji žele da im ZSUGV osigura liječničke preglede bez naknade</t>
  </si>
  <si>
    <t>POPIS REGISTRIRANIH AKTIVNIH SPORTAŠA</t>
  </si>
  <si>
    <t>Dostavljene preslike vjerodostojnih isprava papirnato ili elektronski na CD-u ili e-mailom (računi, ugovori i slični ovjereni, potpisani i vjerodostojni dokumenti)</t>
  </si>
  <si>
    <t>Dostavljeni dokazi o plaćanju svih troškova papirnato ili elektronski na CD-u ili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</si>
  <si>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</si>
  <si>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</si>
  <si>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</si>
  <si>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</si>
  <si>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</si>
  <si>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</si>
  <si>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</si>
  <si>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</si>
  <si>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</si>
  <si>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</si>
  <si>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</si>
  <si>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</si>
  <si>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</si>
  <si>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</si>
  <si>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</si>
  <si>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</si>
  <si>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</si>
  <si>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</si>
  <si>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</si>
  <si>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</si>
  <si>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</si>
  <si>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</si>
  <si>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</si>
  <si>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</si>
  <si>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</si>
  <si>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</si>
  <si>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</si>
  <si>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</si>
  <si>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</si>
  <si>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</si>
  <si>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</si>
  <si>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</si>
  <si>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</si>
  <si>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</si>
  <si>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</si>
  <si>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</si>
  <si>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</si>
  <si>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</si>
  <si>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</si>
  <si>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</si>
  <si>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</si>
  <si>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</si>
  <si>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</si>
  <si>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</si>
  <si>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</si>
  <si>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</si>
  <si>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</si>
  <si>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</si>
  <si>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</si>
  <si>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</si>
  <si>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</si>
  <si>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</si>
  <si>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</si>
  <si>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</si>
  <si>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</si>
  <si>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</si>
  <si>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</si>
  <si>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</si>
  <si>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</si>
  <si>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</si>
  <si>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</si>
  <si>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</si>
  <si>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</si>
  <si>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</si>
  <si>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</si>
  <si>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</si>
  <si>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</si>
  <si>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</si>
  <si>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</si>
  <si>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</si>
  <si>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</si>
  <si>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</si>
  <si>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</si>
  <si>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</si>
  <si>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</si>
  <si>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</si>
  <si>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</si>
  <si>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</si>
  <si>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</si>
  <si>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</si>
  <si>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</si>
  <si>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</si>
  <si>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</si>
  <si>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</si>
  <si>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</si>
  <si>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</si>
  <si>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</si>
  <si>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</si>
  <si>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</si>
  <si>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</si>
  <si>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</si>
  <si>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</si>
  <si>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</si>
  <si>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</si>
  <si>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</si>
  <si>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</si>
  <si>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</si>
  <si>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</si>
  <si>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</si>
  <si>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</si>
  <si>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</si>
  <si>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</si>
  <si>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</si>
  <si>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</si>
  <si>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</si>
  <si>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</si>
  <si>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</si>
  <si>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</si>
  <si>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</si>
  <si>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</si>
  <si>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</si>
  <si>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</si>
  <si>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</si>
  <si>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</si>
  <si>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</si>
  <si>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</si>
  <si>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</si>
  <si>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</si>
  <si>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</si>
  <si>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</si>
  <si>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</si>
  <si>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</si>
  <si>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</si>
  <si>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</si>
  <si>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</si>
  <si>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</si>
  <si>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</si>
  <si>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</si>
  <si>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</si>
  <si>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</si>
  <si>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</si>
  <si>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</si>
  <si>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</si>
  <si>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</si>
  <si>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</si>
  <si>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</si>
  <si>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</si>
  <si>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</si>
  <si>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</si>
  <si>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</si>
  <si>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</si>
  <si>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</si>
  <si>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</si>
  <si>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</si>
  <si>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</si>
  <si>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</si>
  <si>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</si>
  <si>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</si>
  <si>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</si>
  <si>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</si>
  <si>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</si>
  <si>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</si>
  <si>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</si>
  <si>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</si>
  <si>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</si>
  <si>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</si>
  <si>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</si>
  <si>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</si>
  <si>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</si>
  <si>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</si>
  <si>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</si>
  <si>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</si>
  <si>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</si>
  <si>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</si>
  <si>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</si>
  <si>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</si>
  <si>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</si>
  <si>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</si>
  <si>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</si>
  <si>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</si>
  <si>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</si>
  <si>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</si>
  <si>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</si>
  <si>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</si>
  <si>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</si>
  <si>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</si>
  <si>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</si>
  <si>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</si>
  <si>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</si>
  <si>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</si>
  <si>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</si>
  <si>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</si>
  <si>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</si>
  <si>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</si>
  <si>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</si>
  <si>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</si>
  <si>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</si>
  <si>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</si>
  <si>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</si>
  <si>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</si>
  <si>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</si>
  <si>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</si>
  <si>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</si>
  <si>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</si>
  <si>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</si>
  <si>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</si>
  <si>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</si>
  <si>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</si>
  <si>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</si>
  <si>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</si>
  <si>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</si>
  <si>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</si>
  <si>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</si>
  <si>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</si>
  <si>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</si>
  <si>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</si>
  <si>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</si>
  <si>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</si>
  <si>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</si>
  <si>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</si>
  <si>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</si>
  <si>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</si>
  <si>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</si>
  <si>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</si>
  <si>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</si>
  <si>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</si>
  <si>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</si>
  <si>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</si>
  <si>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</si>
  <si>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</si>
  <si>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</si>
  <si>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</si>
  <si>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</si>
  <si>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</si>
  <si>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</si>
  <si>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</si>
  <si>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</si>
  <si>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</si>
  <si>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</si>
  <si>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</si>
  <si>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</si>
  <si>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</si>
  <si>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</si>
  <si>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</si>
  <si>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</si>
  <si>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</si>
  <si>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</si>
  <si>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</si>
  <si>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</si>
  <si>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</si>
  <si>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</si>
  <si>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</si>
  <si>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</si>
  <si>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</si>
  <si>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</si>
  <si>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</si>
  <si>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</si>
  <si>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</si>
  <si>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</si>
  <si>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</si>
  <si>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</si>
  <si>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</si>
  <si>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</si>
  <si>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</si>
  <si>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</si>
  <si>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</si>
  <si>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</si>
  <si>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</si>
  <si>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</si>
  <si>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</si>
  <si>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</si>
  <si>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</si>
  <si>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</si>
  <si>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</si>
  <si>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</si>
  <si>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</si>
  <si>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</si>
  <si>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</si>
  <si>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</si>
  <si>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</si>
  <si>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</si>
  <si>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</si>
  <si>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</si>
  <si>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</si>
  <si>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</si>
  <si>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</si>
  <si>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</si>
  <si>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</si>
  <si>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</si>
  <si>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</si>
  <si>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</si>
  <si>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</si>
  <si>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</si>
  <si>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</si>
  <si>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</si>
  <si>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</si>
  <si>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</si>
  <si>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</si>
  <si>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</si>
  <si>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</si>
  <si>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</si>
  <si>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</si>
  <si>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</si>
  <si>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</si>
  <si>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</si>
  <si>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</si>
  <si>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</si>
  <si>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</si>
  <si>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</si>
  <si>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</si>
  <si>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</si>
  <si>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</si>
  <si>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</si>
  <si>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</si>
  <si>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</si>
  <si>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</si>
  <si>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</si>
  <si>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</si>
  <si>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</si>
  <si>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</si>
  <si>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</si>
  <si>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</si>
  <si>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</si>
  <si>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</si>
  <si>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</si>
  <si>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</si>
  <si>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</si>
  <si>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</si>
  <si>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</si>
  <si>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</si>
  <si>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</si>
  <si>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</si>
  <si>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</si>
  <si>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</si>
  <si>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</si>
  <si>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</si>
  <si>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</si>
  <si>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</si>
  <si>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</si>
  <si>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</si>
  <si>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</si>
  <si>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</si>
  <si>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</si>
  <si>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</si>
  <si>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</si>
  <si>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</si>
  <si>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</si>
  <si>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</si>
  <si>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</si>
  <si>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</si>
  <si>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</si>
  <si>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</si>
  <si>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</si>
  <si>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</si>
  <si>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</si>
  <si>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</si>
  <si>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</si>
  <si>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</si>
  <si>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</si>
  <si>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</si>
  <si>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</si>
  <si>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</si>
  <si>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</si>
  <si>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</si>
  <si>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</si>
  <si>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</si>
  <si>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</si>
  <si>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</si>
  <si>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</si>
  <si>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</si>
  <si>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</si>
  <si>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</si>
  <si>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</si>
  <si>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</si>
  <si>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</si>
  <si>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</si>
  <si>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</si>
  <si>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</si>
  <si>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</si>
  <si>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</si>
  <si>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</si>
  <si>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</si>
  <si>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</si>
  <si>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</si>
  <si>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</si>
  <si>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</si>
  <si>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</si>
  <si>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</si>
  <si>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</si>
  <si>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</si>
  <si>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</si>
  <si>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</si>
  <si>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</si>
  <si>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</si>
  <si>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</si>
  <si>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</si>
  <si>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</si>
  <si>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</si>
  <si>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</si>
  <si>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</si>
  <si>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</si>
  <si>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</si>
  <si>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</si>
  <si>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</si>
  <si>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</si>
  <si>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</si>
  <si>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</si>
  <si>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</si>
  <si>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</si>
  <si>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</si>
  <si>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</si>
  <si>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</si>
  <si>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</si>
  <si>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</si>
  <si>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</si>
  <si>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</si>
  <si>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</si>
  <si>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</si>
  <si>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</si>
  <si>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</si>
  <si>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</si>
  <si>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</si>
  <si>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</si>
  <si>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</si>
  <si>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</si>
  <si>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</si>
  <si>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</si>
  <si>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</si>
  <si>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</si>
  <si>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</si>
  <si>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</si>
  <si>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</si>
  <si>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</si>
  <si>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</si>
  <si>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</si>
  <si>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</si>
  <si>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</si>
  <si>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</si>
  <si>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</si>
  <si>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</si>
  <si>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</si>
  <si>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</si>
  <si>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</si>
  <si>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</si>
  <si>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</si>
  <si>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</si>
  <si>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</si>
  <si>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</si>
  <si>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</si>
  <si>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</si>
  <si>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</si>
  <si>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</si>
  <si>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</si>
  <si>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</si>
  <si>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</si>
  <si>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</si>
  <si>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</si>
  <si>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</si>
  <si>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</si>
  <si>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</si>
  <si>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</si>
  <si>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</si>
  <si>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</si>
  <si>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</si>
  <si>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</si>
  <si>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</si>
  <si>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</si>
  <si>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</si>
  <si>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</si>
  <si>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</si>
  <si>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</si>
  <si>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</si>
  <si>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</si>
  <si>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</si>
  <si>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</si>
  <si>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</si>
  <si>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</si>
  <si>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</si>
  <si>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</si>
  <si>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</si>
  <si>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</si>
  <si>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</si>
  <si>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</si>
  <si>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</si>
  <si>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</si>
  <si>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</si>
  <si>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</si>
  <si>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</si>
  <si>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</si>
  <si>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</si>
  <si>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</si>
  <si>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</si>
  <si>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</si>
  <si>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</si>
  <si>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</si>
  <si>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</si>
  <si>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</si>
  <si>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</si>
  <si>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</si>
  <si>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</si>
  <si>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</si>
  <si>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</si>
  <si>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</si>
  <si>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</si>
  <si>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</si>
  <si>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</si>
  <si>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</si>
  <si>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</si>
  <si>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</si>
  <si>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</si>
  <si>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</si>
  <si>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</si>
  <si>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</si>
  <si>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</si>
  <si>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</si>
  <si>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</si>
  <si>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</si>
  <si>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</si>
  <si>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</si>
  <si>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</si>
  <si>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</si>
  <si>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</si>
  <si>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</si>
  <si>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</si>
  <si>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</si>
  <si>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</si>
  <si>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</si>
  <si>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</si>
  <si>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</si>
  <si>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</si>
  <si>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</si>
  <si>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</si>
  <si>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</si>
  <si>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</si>
  <si>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</si>
  <si>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</si>
  <si>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</si>
  <si>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</si>
  <si>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</si>
  <si>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</si>
  <si>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</si>
  <si>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</si>
  <si>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</si>
  <si>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</si>
  <si>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</si>
  <si>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</si>
  <si>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</si>
  <si>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</si>
  <si>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</si>
  <si>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</si>
  <si>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</si>
  <si>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</si>
  <si>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</si>
  <si>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</si>
  <si>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</si>
  <si>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</si>
  <si>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</si>
  <si>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</si>
  <si>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</si>
  <si>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</si>
  <si>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</si>
  <si>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</si>
  <si>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</si>
  <si>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Teritorijalna zastupljenost (LEGENDA 3)</t>
  </si>
  <si>
    <t>Članstvo u državnom strukovnom savezu * (LEGENDA 1)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</si>
  <si>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</si>
  <si>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</si>
  <si>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</si>
  <si>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</si>
  <si>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</si>
  <si>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</si>
  <si>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</si>
  <si>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</si>
  <si>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</si>
  <si>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</si>
  <si>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</si>
  <si>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</si>
  <si>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</si>
  <si>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</si>
  <si>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</si>
  <si>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</si>
  <si>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</si>
  <si>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</si>
  <si>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</si>
  <si>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</si>
  <si>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</si>
  <si>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</si>
  <si>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</si>
  <si>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</si>
  <si>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</si>
  <si>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</si>
  <si>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Obrazac proračuna programa</t>
  </si>
  <si>
    <t>Prijavitelj je punopravni član ZSUGV</t>
  </si>
  <si>
    <t>Dostavljen je dokaz o stručnoj osposobljenosti za obavljanje sportskog programa za nositelja/icu programa sukladno Zakonu o sportu ("Narodne novine" broj 71/06, 124/10, 124/11, 86/12, 94/13, 85/15 i 19/16)</t>
  </si>
  <si>
    <t>Dostavljeni, potpisani i ovjereni svi obvezni obrasci u papirnatom i elektroničkom obliku</t>
  </si>
  <si>
    <t>Član matičnog nacionalnog saveza koji je član Hrvatskog olimpijskog odbora</t>
  </si>
  <si>
    <t>Dostavljen i potpisan obrazac Izjave o suglasnosti za uvid u kaznenu evidenciju (za sve stručne osobe koje će biti u kontaktu s djecom)</t>
  </si>
  <si>
    <t>Popis registriranih sportaša (ako je primjenjivo)</t>
  </si>
  <si>
    <t>KRITERIJ</t>
  </si>
  <si>
    <t>BROJ BODOVA</t>
  </si>
  <si>
    <t xml:space="preserve">Olimpijski sport </t>
  </si>
  <si>
    <t>Neolimpijski sport</t>
  </si>
  <si>
    <t>RAZVIJENOST SPORTA</t>
  </si>
  <si>
    <t>STATUS SPORTA</t>
  </si>
  <si>
    <t>Broj članica u međunarodnim savezima</t>
  </si>
  <si>
    <t>OS</t>
  </si>
  <si>
    <t>NS</t>
  </si>
  <si>
    <t xml:space="preserve">Broj članica u nacionalnom savezu </t>
  </si>
  <si>
    <t xml:space="preserve">2.3. </t>
  </si>
  <si>
    <t>Broj aktivnih sportaša u Gradu Vukovaru</t>
  </si>
  <si>
    <t>OD</t>
  </si>
  <si>
    <t>ND</t>
  </si>
  <si>
    <t>2. UKUPAN BROJ BODOVA (maksimalan broj bodova 30)</t>
  </si>
  <si>
    <t xml:space="preserve">Rang natjecanja </t>
  </si>
  <si>
    <t>* u sportovima s manje od tri stupnja natjecanja bodovi se umanjuju za 50%</t>
  </si>
  <si>
    <t>Zastupljenost dobnih kategorija</t>
  </si>
  <si>
    <t>Interes početnika</t>
  </si>
  <si>
    <t xml:space="preserve">3.4. </t>
  </si>
  <si>
    <t>Broj kategoriziranih sportaša</t>
  </si>
  <si>
    <t>3.5.</t>
  </si>
  <si>
    <t>Broj državnih reprezentativaca</t>
  </si>
  <si>
    <t>Status trenera</t>
  </si>
  <si>
    <t>* sudjelovanje u stručnom stožeru državne selekcije na službenim natjecanjima udvostručuje bodove</t>
  </si>
  <si>
    <t xml:space="preserve">4.2. </t>
  </si>
  <si>
    <t>Stručne kvalifikacije trenera</t>
  </si>
  <si>
    <t>* preduvjet za obavljanje stručnih kvalifikacija je ishođena licenca za obavljanje trenerskog posla sukladno pravilima nacionalnog saveza</t>
  </si>
  <si>
    <t xml:space="preserve">Tradicija kluba </t>
  </si>
  <si>
    <t>Važnost sporta za Grad Vukovar</t>
  </si>
  <si>
    <t>5. UKUPAN BROJ BODOVA (maksimalan broj bodova 30)</t>
  </si>
  <si>
    <t>RASPON</t>
  </si>
  <si>
    <t>OCJENA</t>
  </si>
  <si>
    <t>Jesu li troškovi programa realni u odnosu na predviđene rezultate (opravdani i ekonomični)</t>
  </si>
  <si>
    <t>Jesu li troškovi programa usklađeni s planiranim natjecanjima?</t>
  </si>
  <si>
    <t xml:space="preserve">Da li je prijavitelj osigurao druge načine financiranja? </t>
  </si>
  <si>
    <t xml:space="preserve">7.1. </t>
  </si>
  <si>
    <t>Postignuti rezultati na državnim natjecanjima</t>
  </si>
  <si>
    <t>7.1.1. ligaška natjecanja - ekipna državna prvenstva</t>
  </si>
  <si>
    <t xml:space="preserve">          a) 1. mjesto</t>
  </si>
  <si>
    <t xml:space="preserve">          b) 2. mjesto</t>
  </si>
  <si>
    <t xml:space="preserve">          c) 3. mjesto</t>
  </si>
  <si>
    <t xml:space="preserve">          d) 4. - 6. mjesto</t>
  </si>
  <si>
    <t xml:space="preserve">          e) 7. - 10. mjesto</t>
  </si>
  <si>
    <t>* u natjecanju s manje od 10 ekipa bodovi se umanjuju za 50%</t>
  </si>
  <si>
    <t>7.1.2. kup natjecanja - ekipna</t>
  </si>
  <si>
    <t xml:space="preserve">          c) polufinale (3. - 4. mjesto)</t>
  </si>
  <si>
    <t xml:space="preserve">          d) četvrtfinale (5. - 8. mjesto)</t>
  </si>
  <si>
    <t xml:space="preserve">          e) nastup</t>
  </si>
  <si>
    <t>7.1.3. pojedinačna prvenstva</t>
  </si>
  <si>
    <t>* u natjecanju s manje od od 6 natjecatelja po disciplini bodovi se umanjuju za 50%</t>
  </si>
  <si>
    <t>* bodovi se dodjeljuju i za plasmane ostvarene u posadi, paru, trojci ili štafeti</t>
  </si>
  <si>
    <t>7.1.4. pojedinačna kup natjecanja</t>
  </si>
  <si>
    <t>Postignuti rezultati na međunarodnim natjecanjima</t>
  </si>
  <si>
    <t>7.2.1. klupska natjecanja</t>
  </si>
  <si>
    <t xml:space="preserve">          e) osminafinala (9. - 16. mjesto)</t>
  </si>
  <si>
    <t xml:space="preserve">          f) nastup</t>
  </si>
  <si>
    <t>7.2.1. pojedinačni plasmani u državnoj reprezentaciji</t>
  </si>
  <si>
    <t xml:space="preserve">          a) Olimpijske igre </t>
  </si>
  <si>
    <t xml:space="preserve">                - 1. mjesto</t>
  </si>
  <si>
    <t xml:space="preserve">                - 2. mjesto</t>
  </si>
  <si>
    <t xml:space="preserve">                - 3. mjesto</t>
  </si>
  <si>
    <t xml:space="preserve">                - 4. - 8. mjesto</t>
  </si>
  <si>
    <t xml:space="preserve">                - 9. - 16. mjesto</t>
  </si>
  <si>
    <t xml:space="preserve">                - ostali plasmani</t>
  </si>
  <si>
    <t xml:space="preserve">          b) Svjetsko prvenstvo / Grand slam turnir</t>
  </si>
  <si>
    <t xml:space="preserve">          d) Mediteranske igre / Univerzijada, Regionalno prvenstvo (Srednjeeuropsko prvenstvo, Balkansko prvenstvo i sl.) </t>
  </si>
  <si>
    <t xml:space="preserve">          e) Olimpijske igre mladih / Europski olimpijski festival mladih</t>
  </si>
  <si>
    <t>* navedeni bodovi, temeljem plasmana u neoplimpijskim sportovima i disciplinama, umanjuju se za 50%</t>
  </si>
  <si>
    <t>* bodovi za plasmane ostvarene u momčadi/ekipi, posadi, trojci, paru ili štafeti umanjuju se za 25%</t>
  </si>
  <si>
    <t>STRUČNI RAD</t>
  </si>
  <si>
    <t>TRADICIJA I VAŽNOST SPORTA</t>
  </si>
  <si>
    <t>POSTIGNUTI REZULTATI</t>
  </si>
  <si>
    <t>PRORAČUN</t>
  </si>
  <si>
    <t>RANG NATJECANJA I ORGANIZACIJA UNUTAR SPORTSKE UDRUGE</t>
  </si>
  <si>
    <t xml:space="preserve">     a) više od 151</t>
  </si>
  <si>
    <t xml:space="preserve">     b) od 101 do 150</t>
  </si>
  <si>
    <t xml:space="preserve">     c) od 51 do 100</t>
  </si>
  <si>
    <t xml:space="preserve">     d) do 50</t>
  </si>
  <si>
    <t xml:space="preserve">     a) više od 101</t>
  </si>
  <si>
    <t xml:space="preserve">     c) od 51 do 75</t>
  </si>
  <si>
    <t xml:space="preserve">     d) od 26 do 51</t>
  </si>
  <si>
    <t xml:space="preserve">     e) do 25</t>
  </si>
  <si>
    <t xml:space="preserve">     a) I. rang</t>
  </si>
  <si>
    <t xml:space="preserve">     b) II. rang</t>
  </si>
  <si>
    <t xml:space="preserve">     c) III. rang</t>
  </si>
  <si>
    <t xml:space="preserve">     d) IV. Rang</t>
  </si>
  <si>
    <t xml:space="preserve">     e) V. rang</t>
  </si>
  <si>
    <t xml:space="preserve">     f) VI. Rang</t>
  </si>
  <si>
    <t xml:space="preserve">     a) 5 i više dobnih kategorija</t>
  </si>
  <si>
    <t xml:space="preserve">     b) 4 dobne kategorije</t>
  </si>
  <si>
    <t xml:space="preserve">     c) 3 dobne kategorije</t>
  </si>
  <si>
    <t xml:space="preserve">     d) 2 dobne kategorije</t>
  </si>
  <si>
    <t xml:space="preserve">     e) 1 dobna kategorija</t>
  </si>
  <si>
    <t xml:space="preserve">     a) preko 51</t>
  </si>
  <si>
    <t xml:space="preserve">     b) od 36 do 50</t>
  </si>
  <si>
    <t xml:space="preserve">     c) od 26 do 35</t>
  </si>
  <si>
    <t xml:space="preserve">     d) od 11 do 25</t>
  </si>
  <si>
    <t xml:space="preserve">     e) 10 i manje</t>
  </si>
  <si>
    <t xml:space="preserve">     a) I. kategorija</t>
  </si>
  <si>
    <t xml:space="preserve">     b) II. kategorija</t>
  </si>
  <si>
    <t xml:space="preserve">     c) III. kategorija</t>
  </si>
  <si>
    <t xml:space="preserve">     d) IV. kategorija</t>
  </si>
  <si>
    <t xml:space="preserve">     e) V. kategorija</t>
  </si>
  <si>
    <t xml:space="preserve">     f) VI. kategorija</t>
  </si>
  <si>
    <t xml:space="preserve">     a) seniori</t>
  </si>
  <si>
    <t xml:space="preserve">     b) druga dobna kategorija</t>
  </si>
  <si>
    <t xml:space="preserve">     c) treća dobna kategorija</t>
  </si>
  <si>
    <t xml:space="preserve">     d) četvrta i peta dobna kategorija</t>
  </si>
  <si>
    <t xml:space="preserve">     a) profesionalac</t>
  </si>
  <si>
    <t xml:space="preserve">     b) honorarac</t>
  </si>
  <si>
    <t xml:space="preserve">     c) volonter</t>
  </si>
  <si>
    <t xml:space="preserve">     a) doktor kineziologije</t>
  </si>
  <si>
    <t xml:space="preserve">     b) sveučilišni specijalist (magistar znanosti) sporta</t>
  </si>
  <si>
    <t xml:space="preserve">     c) magistar kineziologije (profesor TZK)</t>
  </si>
  <si>
    <t xml:space="preserve">     d) specijalist sporta (viši trener specijalist)</t>
  </si>
  <si>
    <t xml:space="preserve">     e) trener prvostupnik (viši sportski trener)/UEFA "PRO" ili UEFA "A" diploma Nogometne akademije HNS-a</t>
  </si>
  <si>
    <t xml:space="preserve">     f) osoba osposobljena u ustanovama koje provode programe sukladno propisima kojima se uređuje obrazovanje odraslih/ UEFA "B" diploma Nogometne akademije HNS-a</t>
  </si>
  <si>
    <t xml:space="preserve">     g) Ostali (obrazovanje / osposobljavanje u tijeku)</t>
  </si>
  <si>
    <t xml:space="preserve">     a) preko 20 godina</t>
  </si>
  <si>
    <t xml:space="preserve">     b) od 16 do 20 godina</t>
  </si>
  <si>
    <t xml:space="preserve">     c) od 11 do 15 godina</t>
  </si>
  <si>
    <t xml:space="preserve">     d) od 5 do 10 godina</t>
  </si>
  <si>
    <t xml:space="preserve">     e) manje od 5 godina</t>
  </si>
  <si>
    <t xml:space="preserve">     a) od posebnog interesa</t>
  </si>
  <si>
    <t xml:space="preserve">     b) vrlo važno</t>
  </si>
  <si>
    <t xml:space="preserve">     c) važno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</si>
  <si>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</si>
  <si>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</si>
  <si>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</si>
  <si>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</si>
  <si>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</si>
  <si>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NAPOMENA: bodovi za plasmane ostvarene u natjecanju na kojem sudjeluje manje od 10 natjecatelja/ekipa, posada, trojki, parova ili štafeta umanjuje se za 30%</t>
  </si>
  <si>
    <t>Prijava predana u zatvorenoj omotnici s naznačenim nazivom javnog natječaja u zadanom roku</t>
  </si>
  <si>
    <t>4. UKUPAN BROJ BODOVA (maksimalan broj bodova 40)</t>
  </si>
  <si>
    <t xml:space="preserve">1 - 20 </t>
  </si>
  <si>
    <t>1 - 20</t>
  </si>
  <si>
    <t>6. UKUPAN BROJ BODOVA (maksimalan broj bodova 60)</t>
  </si>
  <si>
    <t xml:space="preserve">          c) Europsko prvenstvo, Svjetski kup ili rejting lista krovne međunarodne zajednice, Europski kup ili rejting lista krovne europske zajednice (konačan plasman) / Europske igre</t>
  </si>
  <si>
    <t xml:space="preserve">     b) od 76 do 100</t>
  </si>
  <si>
    <t>31. prosinca 2021.</t>
  </si>
  <si>
    <t>Plan za 2021.</t>
  </si>
  <si>
    <t>FINANCIJSKO IZVJEŠĆE za 2021. GODINU</t>
  </si>
  <si>
    <t>1. UKUPAN BROJ BODOVA (maksimalan broj bodova 10)</t>
  </si>
  <si>
    <t>3. UKUPAN BROJ BODOVA (maksimalan broj bodova 90)</t>
  </si>
  <si>
    <t>STATUS SPORTA - max. 10 bodova</t>
  </si>
  <si>
    <t>7. UKUPAN BROJ BODOVA (maksimalan broj bodova 140)</t>
  </si>
  <si>
    <t>POSTIGNUTI REZULTATI - max. 140 bodova</t>
  </si>
  <si>
    <t>PRORAČUN - max. 60 bodova</t>
  </si>
  <si>
    <t>STRUČNI RAD - max. 40 bodova</t>
  </si>
  <si>
    <t>TRADICIJA I VAŽNOST SPORTA - max. 30 bodova</t>
  </si>
  <si>
    <t>RAZVIJENOST SPORTA - max. 30 bodova</t>
  </si>
  <si>
    <t>RANG NATJECANJA I ORGANIZACIJA UNUTAR SPORTSKE UDRUGE - max. 90 bodova</t>
  </si>
  <si>
    <t>SVEUKUPNO 1+2+3+4+5+6+7 (maksimalno 400)</t>
  </si>
  <si>
    <t>0016594</t>
  </si>
  <si>
    <t>03421-866</t>
  </si>
  <si>
    <t xml:space="preserve">                                    ZAJEDNICA SPORTSKIH UDRUGA</t>
  </si>
  <si>
    <t xml:space="preserve">                                    Trg Dražena Petrovića 2</t>
  </si>
  <si>
    <t xml:space="preserve">                                    GRADA VUKOVARA</t>
  </si>
  <si>
    <t xml:space="preserve">                                    32010 VUKOVAR</t>
  </si>
  <si>
    <t>01.siječnja 2022.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</si>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</sst>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theme="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</cellStyleXfs>
  <cellXfs count="1128">
    <xf numFmtId="0" fontId="0" fillId="0" borderId="0" xfId="0"/>
    <xf numFmtId="0" fontId="3" fillId="0" borderId="0" xfId="0" applyFont="1"/>
    <xf numFmtId="0" fontId="8" fillId="4" borderId="13" xfId="0" applyFont="1" applyFill="1" applyBorder="1" applyAlignment="1">
      <alignment horizontal="center" vertical="center" wrapText="1"/>
    </xf>
    <xf numFmtId="49" fontId="14" fillId="6" borderId="3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left" vertical="center" wrapText="1"/>
    </xf>
    <xf numFmtId="49" fontId="14" fillId="6" borderId="14" xfId="3" applyNumberFormat="1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left" vertical="center" wrapText="1"/>
    </xf>
    <xf numFmtId="49" fontId="15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5" fillId="0" borderId="6" xfId="3" applyFont="1" applyFill="1" applyBorder="1" applyAlignment="1">
      <alignment horizontal="left" vertical="center" wrapText="1"/>
    </xf>
    <xf numFmtId="49" fontId="14" fillId="6" borderId="17" xfId="3" applyNumberFormat="1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18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164" fontId="3" fillId="4" borderId="6" xfId="1" applyFont="1" applyFill="1" applyBorder="1" applyAlignment="1" applyProtection="1">
      <alignment horizontal="center" vertical="center" wrapText="1"/>
    </xf>
    <xf numFmtId="164" fontId="8" fillId="4" borderId="16" xfId="1" applyFont="1" applyFill="1" applyBorder="1" applyAlignment="1" applyProtection="1">
      <alignment horizontal="center" vertical="center" wrapText="1"/>
    </xf>
    <xf numFmtId="16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5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4" fillId="11" borderId="3" xfId="3" applyNumberFormat="1" applyFont="1" applyFill="1" applyBorder="1" applyAlignment="1">
      <alignment horizontal="center" vertical="center" wrapText="1"/>
    </xf>
    <xf numFmtId="0" fontId="14" fillId="11" borderId="2" xfId="3" applyFont="1" applyFill="1" applyBorder="1" applyAlignment="1">
      <alignment horizontal="left" vertical="center" wrapText="1"/>
    </xf>
    <xf numFmtId="49" fontId="14" fillId="11" borderId="14" xfId="3" applyNumberFormat="1" applyFont="1" applyFill="1" applyBorder="1" applyAlignment="1">
      <alignment horizontal="center" vertical="center" wrapText="1"/>
    </xf>
    <xf numFmtId="0" fontId="14" fillId="11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1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wrapText="1"/>
    </xf>
    <xf numFmtId="0" fontId="15" fillId="0" borderId="6" xfId="0" applyFont="1" applyBorder="1" applyAlignment="1">
      <alignment wrapText="1"/>
    </xf>
    <xf numFmtId="49" fontId="14" fillId="11" borderId="17" xfId="3" applyNumberFormat="1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left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5" xfId="0" applyFont="1" applyFill="1" applyBorder="1" applyAlignment="1">
      <alignment wrapText="1"/>
    </xf>
    <xf numFmtId="49" fontId="14" fillId="5" borderId="14" xfId="3" applyNumberFormat="1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left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0" fontId="14" fillId="5" borderId="16" xfId="3" applyFont="1" applyFill="1" applyBorder="1" applyAlignment="1">
      <alignment horizontal="left" vertical="center" wrapText="1"/>
    </xf>
    <xf numFmtId="49" fontId="14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left" vertical="center" wrapText="1"/>
    </xf>
    <xf numFmtId="49" fontId="14" fillId="4" borderId="14" xfId="3" applyNumberFormat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left" vertical="center" wrapText="1"/>
    </xf>
    <xf numFmtId="49" fontId="14" fillId="4" borderId="17" xfId="3" applyNumberFormat="1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left" vertical="center" wrapText="1"/>
    </xf>
    <xf numFmtId="49" fontId="14" fillId="12" borderId="3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left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6" xfId="3" applyFont="1" applyFill="1" applyBorder="1" applyAlignment="1">
      <alignment horizontal="left" vertical="center" wrapText="1"/>
    </xf>
    <xf numFmtId="49" fontId="14" fillId="12" borderId="17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left" vertical="center" wrapText="1"/>
    </xf>
    <xf numFmtId="49" fontId="14" fillId="13" borderId="11" xfId="3" applyNumberFormat="1" applyFont="1" applyFill="1" applyBorder="1" applyAlignment="1">
      <alignment horizontal="center" vertical="center" wrapText="1"/>
    </xf>
    <xf numFmtId="0" fontId="14" fillId="13" borderId="11" xfId="3" applyFont="1" applyFill="1" applyBorder="1" applyAlignment="1">
      <alignment horizontal="left" vertical="center" wrapText="1"/>
    </xf>
    <xf numFmtId="49" fontId="15" fillId="0" borderId="6" xfId="3" applyNumberFormat="1" applyFont="1" applyFill="1" applyBorder="1" applyAlignment="1">
      <alignment horizontal="center" vertical="center" wrapText="1"/>
    </xf>
    <xf numFmtId="49" fontId="14" fillId="13" borderId="6" xfId="3" applyNumberFormat="1" applyFont="1" applyFill="1" applyBorder="1" applyAlignment="1">
      <alignment horizontal="center" vertical="center" wrapText="1"/>
    </xf>
    <xf numFmtId="0" fontId="14" fillId="13" borderId="6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/>
    </xf>
    <xf numFmtId="0" fontId="15" fillId="0" borderId="6" xfId="3" applyFont="1" applyBorder="1"/>
    <xf numFmtId="49" fontId="14" fillId="13" borderId="35" xfId="3" applyNumberFormat="1" applyFont="1" applyFill="1" applyBorder="1" applyAlignment="1">
      <alignment horizontal="center" vertical="center" wrapText="1"/>
    </xf>
    <xf numFmtId="0" fontId="14" fillId="13" borderId="35" xfId="3" applyFont="1" applyFill="1" applyBorder="1" applyAlignment="1">
      <alignment horizontal="left" vertical="center" wrapText="1"/>
    </xf>
    <xf numFmtId="49" fontId="14" fillId="14" borderId="3" xfId="3" applyNumberFormat="1" applyFont="1" applyFill="1" applyBorder="1" applyAlignment="1">
      <alignment horizontal="center" vertical="center" wrapText="1"/>
    </xf>
    <xf numFmtId="0" fontId="14" fillId="14" borderId="2" xfId="3" applyFont="1" applyFill="1" applyBorder="1" applyAlignment="1">
      <alignment horizontal="left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0" fontId="14" fillId="14" borderId="6" xfId="3" applyFont="1" applyFill="1" applyBorder="1" applyAlignment="1">
      <alignment horizontal="left" vertical="center" wrapText="1"/>
    </xf>
    <xf numFmtId="49" fontId="14" fillId="14" borderId="36" xfId="3" applyNumberFormat="1" applyFont="1" applyFill="1" applyBorder="1" applyAlignment="1">
      <alignment horizontal="center" vertical="center" wrapText="1"/>
    </xf>
    <xf numFmtId="0" fontId="14" fillId="14" borderId="35" xfId="3" applyFont="1" applyFill="1" applyBorder="1" applyAlignment="1">
      <alignment horizontal="left" vertical="center" wrapText="1"/>
    </xf>
    <xf numFmtId="49" fontId="14" fillId="15" borderId="3" xfId="3" applyNumberFormat="1" applyFont="1" applyFill="1" applyBorder="1" applyAlignment="1">
      <alignment horizontal="center" vertical="center" wrapText="1"/>
    </xf>
    <xf numFmtId="0" fontId="14" fillId="15" borderId="2" xfId="3" applyFont="1" applyFill="1" applyBorder="1" applyAlignment="1">
      <alignment horizontal="left" vertical="center" wrapText="1"/>
    </xf>
    <xf numFmtId="49" fontId="14" fillId="15" borderId="14" xfId="3" applyNumberFormat="1" applyFont="1" applyFill="1" applyBorder="1" applyAlignment="1">
      <alignment horizontal="center" vertical="center" wrapText="1"/>
    </xf>
    <xf numFmtId="0" fontId="14" fillId="15" borderId="6" xfId="3" applyFont="1" applyFill="1" applyBorder="1" applyAlignment="1">
      <alignment horizontal="left" vertical="center" wrapText="1"/>
    </xf>
    <xf numFmtId="49" fontId="14" fillId="15" borderId="17" xfId="3" applyNumberFormat="1" applyFont="1" applyFill="1" applyBorder="1" applyAlignment="1">
      <alignment horizontal="center" vertical="center" wrapText="1"/>
    </xf>
    <xf numFmtId="0" fontId="14" fillId="15" borderId="16" xfId="3" applyFont="1" applyFill="1" applyBorder="1" applyAlignment="1">
      <alignment horizontal="left" vertical="center" wrapText="1"/>
    </xf>
    <xf numFmtId="49" fontId="14" fillId="10" borderId="3" xfId="3" applyNumberFormat="1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left" vertical="center" wrapText="1"/>
    </xf>
    <xf numFmtId="49" fontId="14" fillId="10" borderId="14" xfId="3" applyNumberFormat="1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left" vertical="center" wrapText="1"/>
    </xf>
    <xf numFmtId="49" fontId="14" fillId="10" borderId="17" xfId="3" applyNumberFormat="1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left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left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left" vertical="center" wrapText="1"/>
    </xf>
    <xf numFmtId="49" fontId="14" fillId="3" borderId="17" xfId="3" applyNumberFormat="1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left" vertic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0" fontId="14" fillId="13" borderId="2" xfId="3" applyFont="1" applyFill="1" applyBorder="1" applyAlignment="1">
      <alignment horizontal="left" vertical="center" wrapText="1"/>
    </xf>
    <xf numFmtId="49" fontId="14" fillId="13" borderId="14" xfId="3" applyNumberFormat="1" applyFont="1" applyFill="1" applyBorder="1" applyAlignment="1">
      <alignment horizontal="center" vertical="center" wrapText="1"/>
    </xf>
    <xf numFmtId="49" fontId="14" fillId="13" borderId="17" xfId="3" applyNumberFormat="1" applyFont="1" applyFill="1" applyBorder="1" applyAlignment="1">
      <alignment horizontal="center" vertical="center" wrapText="1"/>
    </xf>
    <xf numFmtId="0" fontId="14" fillId="13" borderId="16" xfId="3" applyFont="1" applyFill="1" applyBorder="1" applyAlignment="1">
      <alignment horizontal="left" vertical="center" wrapText="1"/>
    </xf>
    <xf numFmtId="49" fontId="14" fillId="16" borderId="3" xfId="3" applyNumberFormat="1" applyFont="1" applyFill="1" applyBorder="1" applyAlignment="1">
      <alignment horizontal="center" vertical="center" wrapText="1"/>
    </xf>
    <xf numFmtId="0" fontId="14" fillId="16" borderId="2" xfId="3" applyFont="1" applyFill="1" applyBorder="1" applyAlignment="1">
      <alignment horizontal="left" vertical="center" wrapText="1"/>
    </xf>
    <xf numFmtId="49" fontId="14" fillId="16" borderId="14" xfId="3" applyNumberFormat="1" applyFont="1" applyFill="1" applyBorder="1" applyAlignment="1">
      <alignment horizontal="center" vertical="center" wrapText="1"/>
    </xf>
    <xf numFmtId="0" fontId="14" fillId="16" borderId="6" xfId="3" applyFont="1" applyFill="1" applyBorder="1" applyAlignment="1">
      <alignment horizontal="left" vertical="center" wrapText="1"/>
    </xf>
    <xf numFmtId="49" fontId="14" fillId="16" borderId="17" xfId="3" applyNumberFormat="1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left" vertical="center" wrapText="1"/>
    </xf>
    <xf numFmtId="49" fontId="14" fillId="17" borderId="3" xfId="3" applyNumberFormat="1" applyFont="1" applyFill="1" applyBorder="1" applyAlignment="1">
      <alignment horizontal="center" vertical="center" wrapText="1"/>
    </xf>
    <xf numFmtId="0" fontId="14" fillId="17" borderId="2" xfId="3" applyFont="1" applyFill="1" applyBorder="1" applyAlignment="1">
      <alignment horizontal="left" vertical="center" wrapText="1"/>
    </xf>
    <xf numFmtId="49" fontId="14" fillId="17" borderId="14" xfId="3" applyNumberFormat="1" applyFont="1" applyFill="1" applyBorder="1" applyAlignment="1">
      <alignment horizontal="center" vertical="center" wrapText="1"/>
    </xf>
    <xf numFmtId="0" fontId="14" fillId="17" borderId="6" xfId="3" applyFont="1" applyFill="1" applyBorder="1" applyAlignment="1">
      <alignment horizontal="left" vertical="center" wrapText="1"/>
    </xf>
    <xf numFmtId="49" fontId="14" fillId="17" borderId="17" xfId="3" applyNumberFormat="1" applyFont="1" applyFill="1" applyBorder="1" applyAlignment="1">
      <alignment horizontal="center" vertical="center" wrapText="1"/>
    </xf>
    <xf numFmtId="0" fontId="14" fillId="17" borderId="16" xfId="3" applyFont="1" applyFill="1" applyBorder="1" applyAlignment="1">
      <alignment horizontal="left" vertical="center" wrapText="1"/>
    </xf>
    <xf numFmtId="0" fontId="14" fillId="18" borderId="7" xfId="3" applyFont="1" applyFill="1" applyBorder="1" applyAlignment="1">
      <alignment horizontal="center" vertical="center" wrapText="1"/>
    </xf>
    <xf numFmtId="49" fontId="14" fillId="18" borderId="9" xfId="3" applyNumberFormat="1" applyFont="1" applyFill="1" applyBorder="1" applyAlignment="1">
      <alignment horizontal="center" vertical="center" wrapText="1"/>
    </xf>
    <xf numFmtId="0" fontId="15" fillId="18" borderId="8" xfId="3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8" fillId="4" borderId="27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1" fontId="3" fillId="0" borderId="6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11" fillId="4" borderId="17" xfId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164" fontId="3" fillId="0" borderId="27" xfId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5" borderId="33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4" fillId="3" borderId="59" xfId="0" applyFont="1" applyFill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15" fillId="0" borderId="0" xfId="0" applyFont="1" applyBorder="1"/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/>
    </xf>
    <xf numFmtId="164" fontId="8" fillId="4" borderId="14" xfId="1" applyFont="1" applyFill="1" applyBorder="1" applyAlignment="1">
      <alignment vertical="center"/>
    </xf>
    <xf numFmtId="164" fontId="3" fillId="0" borderId="14" xfId="1" applyFont="1" applyBorder="1" applyAlignment="1">
      <alignment horizontal="center" vertical="center"/>
    </xf>
    <xf numFmtId="164" fontId="3" fillId="18" borderId="14" xfId="1" applyFont="1" applyFill="1" applyBorder="1" applyAlignment="1">
      <alignment horizontal="center" vertical="center"/>
    </xf>
    <xf numFmtId="164" fontId="5" fillId="0" borderId="14" xfId="1" applyFont="1" applyBorder="1" applyAlignment="1">
      <alignment horizontal="center" vertical="center"/>
    </xf>
    <xf numFmtId="164" fontId="3" fillId="4" borderId="14" xfId="1" applyFont="1" applyFill="1" applyBorder="1" applyAlignment="1">
      <alignment horizontal="center" vertical="center"/>
    </xf>
    <xf numFmtId="164" fontId="37" fillId="4" borderId="17" xfId="1" applyFont="1" applyFill="1" applyBorder="1" applyAlignment="1">
      <alignment horizontal="center" vertical="center"/>
    </xf>
    <xf numFmtId="164" fontId="37" fillId="3" borderId="11" xfId="1" applyFont="1" applyFill="1" applyBorder="1" applyAlignment="1">
      <alignment horizontal="center" vertical="center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8" fillId="5" borderId="1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2" fillId="3" borderId="18" xfId="0" applyFont="1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/>
    </xf>
    <xf numFmtId="0" fontId="12" fillId="5" borderId="12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horizontal="center" vertical="center" wrapText="1"/>
    </xf>
    <xf numFmtId="164" fontId="9" fillId="4" borderId="6" xfId="1" applyFont="1" applyFill="1" applyBorder="1" applyAlignment="1" applyProtection="1">
      <alignment horizontal="center" vertical="center"/>
    </xf>
    <xf numFmtId="164" fontId="9" fillId="0" borderId="6" xfId="1" applyFont="1" applyBorder="1" applyAlignment="1" applyProtection="1">
      <alignment horizontal="center" vertical="center"/>
    </xf>
    <xf numFmtId="164" fontId="9" fillId="0" borderId="14" xfId="1" applyFont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 wrapText="1"/>
    </xf>
    <xf numFmtId="164" fontId="38" fillId="4" borderId="6" xfId="1" applyFont="1" applyFill="1" applyBorder="1" applyAlignment="1" applyProtection="1">
      <alignment horizontal="center" vertical="center"/>
    </xf>
    <xf numFmtId="164" fontId="38" fillId="4" borderId="14" xfId="1" applyFont="1" applyFill="1" applyBorder="1" applyAlignment="1" applyProtection="1">
      <alignment horizontal="center" vertical="center"/>
    </xf>
    <xf numFmtId="164" fontId="9" fillId="4" borderId="14" xfId="1" applyFont="1" applyFill="1" applyBorder="1" applyAlignment="1" applyProtection="1">
      <alignment horizontal="center" vertical="center"/>
    </xf>
    <xf numFmtId="164" fontId="9" fillId="6" borderId="35" xfId="0" applyNumberFormat="1" applyFont="1" applyFill="1" applyBorder="1" applyAlignment="1" applyProtection="1">
      <alignment horizontal="center" vertical="center"/>
    </xf>
    <xf numFmtId="164" fontId="9" fillId="6" borderId="36" xfId="0" applyNumberFormat="1" applyFont="1" applyFill="1" applyBorder="1" applyAlignment="1" applyProtection="1">
      <alignment horizontal="center" vertical="center"/>
    </xf>
    <xf numFmtId="164" fontId="12" fillId="3" borderId="8" xfId="0" applyNumberFormat="1" applyFont="1" applyFill="1" applyBorder="1" applyAlignment="1" applyProtection="1">
      <alignment horizontal="center" vertical="center"/>
    </xf>
    <xf numFmtId="164" fontId="12" fillId="3" borderId="9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4" borderId="2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164" fontId="5" fillId="19" borderId="6" xfId="1" applyFont="1" applyFill="1" applyBorder="1" applyAlignment="1" applyProtection="1">
      <alignment horizontal="center" vertical="center" wrapText="1"/>
      <protection locked="0"/>
    </xf>
    <xf numFmtId="164" fontId="3" fillId="19" borderId="14" xfId="1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</xf>
    <xf numFmtId="1" fontId="8" fillId="4" borderId="14" xfId="0" applyNumberFormat="1" applyFont="1" applyFill="1" applyBorder="1" applyAlignment="1" applyProtection="1">
      <alignment horizontal="center" vertical="center" wrapText="1"/>
    </xf>
    <xf numFmtId="16" fontId="15" fillId="4" borderId="13" xfId="0" applyNumberFormat="1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45" xfId="0" applyFont="1" applyFill="1" applyBorder="1" applyAlignment="1" applyProtection="1">
      <alignment horizontal="center" vertical="center" wrapText="1"/>
    </xf>
    <xf numFmtId="164" fontId="14" fillId="3" borderId="45" xfId="1" applyFont="1" applyFill="1" applyBorder="1" applyAlignment="1" applyProtection="1">
      <alignment horizontal="center" vertical="center" wrapText="1"/>
    </xf>
    <xf numFmtId="164" fontId="8" fillId="3" borderId="61" xfId="1" applyFont="1" applyFill="1" applyBorder="1" applyAlignment="1" applyProtection="1">
      <alignment horizontal="center" vertical="center" wrapText="1"/>
    </xf>
    <xf numFmtId="164" fontId="8" fillId="3" borderId="60" xfId="1" applyFont="1" applyFill="1" applyBorder="1" applyAlignment="1" applyProtection="1">
      <alignment horizontal="center" vertical="center" wrapText="1"/>
    </xf>
    <xf numFmtId="164" fontId="8" fillId="3" borderId="62" xfId="1" applyFont="1" applyFill="1" applyBorder="1" applyAlignment="1" applyProtection="1">
      <alignment horizontal="center" vertical="center" wrapText="1"/>
    </xf>
    <xf numFmtId="164" fontId="8" fillId="3" borderId="63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vertical="center" wrapText="1"/>
    </xf>
    <xf numFmtId="164" fontId="8" fillId="4" borderId="2" xfId="0" applyNumberFormat="1" applyFont="1" applyFill="1" applyBorder="1" applyAlignment="1" applyProtection="1">
      <alignment vertical="center" wrapText="1"/>
    </xf>
    <xf numFmtId="164" fontId="8" fillId="4" borderId="3" xfId="1" applyFont="1" applyFill="1" applyBorder="1" applyAlignment="1" applyProtection="1">
      <alignment vertical="center" wrapText="1"/>
    </xf>
    <xf numFmtId="164" fontId="8" fillId="4" borderId="28" xfId="1" applyFont="1" applyFill="1" applyBorder="1" applyAlignment="1" applyProtection="1">
      <alignment vertical="center" wrapText="1"/>
    </xf>
    <xf numFmtId="164" fontId="8" fillId="4" borderId="6" xfId="1" applyFont="1" applyFill="1" applyBorder="1" applyAlignment="1" applyProtection="1">
      <alignment vertical="center" wrapText="1"/>
    </xf>
    <xf numFmtId="164" fontId="8" fillId="4" borderId="14" xfId="1" applyFont="1" applyFill="1" applyBorder="1" applyAlignment="1" applyProtection="1">
      <alignment vertical="center" wrapText="1"/>
    </xf>
    <xf numFmtId="164" fontId="3" fillId="0" borderId="6" xfId="1" applyFont="1" applyBorder="1" applyAlignment="1" applyProtection="1">
      <alignment horizontal="center" vertical="center" wrapText="1"/>
    </xf>
    <xf numFmtId="164" fontId="3" fillId="0" borderId="14" xfId="1" applyFont="1" applyBorder="1" applyAlignment="1" applyProtection="1">
      <alignment horizontal="center" vertical="center" wrapText="1"/>
    </xf>
    <xf numFmtId="164" fontId="3" fillId="4" borderId="14" xfId="1" applyFont="1" applyFill="1" applyBorder="1" applyAlignment="1" applyProtection="1">
      <alignment horizontal="center" vertical="center" wrapText="1"/>
    </xf>
    <xf numFmtId="164" fontId="3" fillId="4" borderId="28" xfId="1" applyFont="1" applyFill="1" applyBorder="1" applyAlignment="1" applyProtection="1">
      <alignment horizontal="center" vertical="center" wrapText="1"/>
    </xf>
    <xf numFmtId="164" fontId="5" fillId="0" borderId="6" xfId="1" applyFont="1" applyBorder="1" applyAlignment="1" applyProtection="1">
      <alignment horizontal="center" vertical="center" wrapText="1"/>
    </xf>
    <xf numFmtId="164" fontId="5" fillId="0" borderId="14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164" fontId="8" fillId="4" borderId="6" xfId="0" applyNumberFormat="1" applyFont="1" applyFill="1" applyBorder="1" applyAlignment="1" applyProtection="1">
      <alignment vertical="center" wrapText="1"/>
    </xf>
    <xf numFmtId="164" fontId="8" fillId="4" borderId="14" xfId="0" applyNumberFormat="1" applyFont="1" applyFill="1" applyBorder="1" applyAlignment="1" applyProtection="1">
      <alignment vertical="center" wrapText="1"/>
    </xf>
    <xf numFmtId="164" fontId="8" fillId="4" borderId="28" xfId="0" applyNumberFormat="1" applyFont="1" applyFill="1" applyBorder="1" applyAlignment="1" applyProtection="1">
      <alignment vertical="center" wrapText="1"/>
    </xf>
    <xf numFmtId="164" fontId="7" fillId="4" borderId="16" xfId="1" applyFont="1" applyFill="1" applyBorder="1" applyAlignment="1" applyProtection="1">
      <alignment horizontal="center" vertical="center" wrapText="1"/>
    </xf>
    <xf numFmtId="164" fontId="7" fillId="4" borderId="17" xfId="1" applyFont="1" applyFill="1" applyBorder="1" applyAlignment="1" applyProtection="1">
      <alignment horizontal="center" vertical="center" wrapText="1"/>
    </xf>
    <xf numFmtId="164" fontId="7" fillId="4" borderId="22" xfId="1" applyFont="1" applyFill="1" applyBorder="1" applyAlignment="1" applyProtection="1">
      <alignment horizontal="center" vertical="center" wrapText="1"/>
    </xf>
    <xf numFmtId="164" fontId="8" fillId="4" borderId="28" xfId="1" applyFont="1" applyFill="1" applyBorder="1" applyAlignment="1" applyProtection="1">
      <alignment horizontal="center" vertical="center" wrapText="1"/>
    </xf>
    <xf numFmtId="164" fontId="8" fillId="4" borderId="33" xfId="1" applyFont="1" applyFill="1" applyBorder="1" applyAlignment="1" applyProtection="1">
      <alignment horizontal="center" vertical="center" wrapText="1"/>
    </xf>
    <xf numFmtId="1" fontId="3" fillId="0" borderId="6" xfId="1" applyNumberFormat="1" applyFont="1" applyBorder="1" applyAlignment="1" applyProtection="1">
      <alignment horizontal="center" vertical="center" wrapText="1"/>
    </xf>
    <xf numFmtId="1" fontId="3" fillId="0" borderId="14" xfId="1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 wrapText="1"/>
    </xf>
    <xf numFmtId="165" fontId="8" fillId="4" borderId="28" xfId="1" applyNumberFormat="1" applyFont="1" applyFill="1" applyBorder="1" applyAlignment="1" applyProtection="1">
      <alignment horizontal="center" vertical="center" wrapText="1"/>
    </xf>
    <xf numFmtId="165" fontId="8" fillId="4" borderId="33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Alignment="1" applyProtection="1">
      <alignment horizontal="center" vertical="center" wrapText="1"/>
    </xf>
    <xf numFmtId="164" fontId="7" fillId="4" borderId="53" xfId="1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 applyProtection="1">
      <alignment horizontal="center" vertical="center" wrapText="1"/>
    </xf>
    <xf numFmtId="0" fontId="28" fillId="18" borderId="6" xfId="0" applyFont="1" applyFill="1" applyBorder="1" applyAlignment="1" applyProtection="1">
      <alignment horizontal="left" vertical="center" wrapText="1"/>
    </xf>
    <xf numFmtId="0" fontId="5" fillId="18" borderId="13" xfId="0" applyFont="1" applyFill="1" applyBorder="1" applyAlignment="1" applyProtection="1">
      <alignment horizontal="center" vertical="center" wrapText="1"/>
    </xf>
    <xf numFmtId="0" fontId="5" fillId="18" borderId="6" xfId="0" applyFont="1" applyFill="1" applyBorder="1" applyAlignment="1" applyProtection="1">
      <alignment horizontal="left" vertical="center" wrapText="1"/>
    </xf>
    <xf numFmtId="0" fontId="3" fillId="18" borderId="13" xfId="0" applyFont="1" applyFill="1" applyBorder="1" applyAlignment="1" applyProtection="1">
      <alignment horizontal="center" vertical="center" wrapText="1"/>
    </xf>
    <xf numFmtId="0" fontId="3" fillId="18" borderId="6" xfId="0" applyFont="1" applyFill="1" applyBorder="1" applyAlignment="1" applyProtection="1">
      <alignment horizontal="left" vertical="center" wrapText="1"/>
    </xf>
    <xf numFmtId="164" fontId="3" fillId="18" borderId="13" xfId="1" applyFont="1" applyFill="1" applyBorder="1" applyAlignment="1" applyProtection="1">
      <alignment horizontal="center" vertical="center" wrapText="1"/>
    </xf>
    <xf numFmtId="164" fontId="3" fillId="18" borderId="6" xfId="1" applyFont="1" applyFill="1" applyBorder="1" applyAlignment="1" applyProtection="1">
      <alignment horizontal="left" vertical="center" wrapText="1"/>
    </xf>
    <xf numFmtId="1" fontId="3" fillId="18" borderId="13" xfId="0" applyNumberFormat="1" applyFont="1" applyFill="1" applyBorder="1" applyAlignment="1" applyProtection="1">
      <alignment horizontal="center" vertical="center" wrapText="1"/>
    </xf>
    <xf numFmtId="1" fontId="3" fillId="18" borderId="6" xfId="0" applyNumberFormat="1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12" fillId="4" borderId="6" xfId="1" applyFont="1" applyFill="1" applyBorder="1" applyAlignment="1" applyProtection="1">
      <alignment horizontal="center" vertical="center" wrapText="1"/>
    </xf>
    <xf numFmtId="164" fontId="7" fillId="4" borderId="14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164" fontId="12" fillId="4" borderId="11" xfId="1" applyFont="1" applyFill="1" applyBorder="1" applyAlignment="1" applyProtection="1">
      <alignment horizontal="center" vertical="center" wrapText="1"/>
    </xf>
    <xf numFmtId="164" fontId="8" fillId="4" borderId="12" xfId="1" applyFont="1" applyFill="1" applyBorder="1" applyAlignment="1" applyProtection="1">
      <alignment horizontal="center" vertical="center" wrapText="1"/>
    </xf>
    <xf numFmtId="164" fontId="7" fillId="4" borderId="36" xfId="1" applyFont="1" applyFill="1" applyBorder="1" applyAlignment="1" applyProtection="1">
      <alignment horizontal="center" vertical="center" wrapText="1"/>
    </xf>
    <xf numFmtId="164" fontId="8" fillId="4" borderId="8" xfId="1" applyFont="1" applyFill="1" applyBorder="1" applyAlignment="1" applyProtection="1">
      <alignment horizontal="center" vertical="center" wrapText="1"/>
    </xf>
    <xf numFmtId="164" fontId="8" fillId="4" borderId="9" xfId="1" applyFont="1" applyFill="1" applyBorder="1" applyAlignment="1" applyProtection="1">
      <alignment horizontal="center" vertical="center" wrapText="1"/>
    </xf>
    <xf numFmtId="164" fontId="3" fillId="0" borderId="5" xfId="1" applyFont="1" applyBorder="1" applyAlignment="1" applyProtection="1">
      <alignment horizontal="center" vertical="center" wrapText="1"/>
    </xf>
    <xf numFmtId="164" fontId="8" fillId="4" borderId="35" xfId="1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164" fontId="8" fillId="0" borderId="5" xfId="1" applyFont="1" applyBorder="1" applyAlignment="1" applyProtection="1">
      <alignment horizontal="center" vertical="center" wrapText="1"/>
    </xf>
    <xf numFmtId="164" fontId="3" fillId="0" borderId="25" xfId="1" applyFont="1" applyBorder="1" applyAlignment="1" applyProtection="1">
      <alignment horizontal="center" vertical="center" wrapText="1"/>
    </xf>
    <xf numFmtId="164" fontId="3" fillId="0" borderId="26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4" fontId="9" fillId="0" borderId="0" xfId="1" applyFont="1" applyAlignment="1" applyProtection="1">
      <alignment horizontal="center" vertical="center" wrapText="1"/>
    </xf>
    <xf numFmtId="0" fontId="8" fillId="3" borderId="59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vertical="center"/>
    </xf>
    <xf numFmtId="164" fontId="8" fillId="3" borderId="67" xfId="1" applyFont="1" applyFill="1" applyBorder="1" applyAlignment="1" applyProtection="1"/>
    <xf numFmtId="164" fontId="8" fillId="3" borderId="9" xfId="1" applyFont="1" applyFill="1" applyBorder="1" applyAlignment="1" applyProtection="1"/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left" vertical="center" wrapText="1"/>
    </xf>
    <xf numFmtId="164" fontId="9" fillId="0" borderId="39" xfId="1" applyFont="1" applyBorder="1" applyAlignment="1" applyProtection="1">
      <alignment vertical="center"/>
    </xf>
    <xf numFmtId="164" fontId="3" fillId="0" borderId="12" xfId="1" applyFont="1" applyBorder="1" applyAlignment="1" applyProtection="1">
      <alignment vertical="center"/>
    </xf>
    <xf numFmtId="0" fontId="12" fillId="4" borderId="14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164" fontId="8" fillId="3" borderId="58" xfId="1" applyFont="1" applyFill="1" applyBorder="1" applyAlignment="1" applyProtection="1">
      <alignment horizontal="center" vertical="center" wrapText="1"/>
    </xf>
    <xf numFmtId="164" fontId="8" fillId="3" borderId="20" xfId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164" fontId="9" fillId="4" borderId="11" xfId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164" fontId="9" fillId="4" borderId="39" xfId="1" applyFont="1" applyFill="1" applyBorder="1" applyAlignment="1" applyProtection="1">
      <alignment vertical="center"/>
    </xf>
    <xf numFmtId="164" fontId="9" fillId="4" borderId="12" xfId="1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164" fontId="9" fillId="6" borderId="67" xfId="1" applyFont="1" applyFill="1" applyBorder="1" applyAlignment="1" applyProtection="1">
      <alignment vertical="center" wrapText="1"/>
    </xf>
    <xf numFmtId="164" fontId="8" fillId="6" borderId="58" xfId="1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left" vertical="center" wrapText="1"/>
    </xf>
    <xf numFmtId="0" fontId="9" fillId="18" borderId="13" xfId="0" applyFont="1" applyFill="1" applyBorder="1" applyAlignment="1" applyProtection="1">
      <alignment horizontal="right" vertical="center" wrapText="1"/>
    </xf>
    <xf numFmtId="0" fontId="9" fillId="18" borderId="27" xfId="0" applyFont="1" applyFill="1" applyBorder="1" applyAlignment="1" applyProtection="1">
      <alignment horizontal="left" vertical="center" wrapText="1"/>
    </xf>
    <xf numFmtId="0" fontId="9" fillId="18" borderId="34" xfId="0" applyFont="1" applyFill="1" applyBorder="1" applyAlignment="1" applyProtection="1">
      <alignment horizontal="right" vertical="center" wrapText="1"/>
    </xf>
    <xf numFmtId="164" fontId="9" fillId="2" borderId="6" xfId="1" applyFont="1" applyFill="1" applyBorder="1" applyAlignment="1" applyProtection="1">
      <alignment horizontal="center" vertical="center"/>
    </xf>
    <xf numFmtId="0" fontId="9" fillId="18" borderId="41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horizontal="left" vertical="center" wrapText="1"/>
      <protection locked="0"/>
    </xf>
    <xf numFmtId="0" fontId="15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27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vertical="center" wrapText="1"/>
      <protection locked="0"/>
    </xf>
    <xf numFmtId="0" fontId="3" fillId="19" borderId="33" xfId="0" applyFont="1" applyFill="1" applyBorder="1" applyAlignment="1" applyProtection="1">
      <alignment vertical="center" wrapText="1"/>
      <protection locked="0"/>
    </xf>
    <xf numFmtId="0" fontId="3" fillId="19" borderId="14" xfId="0" applyFont="1" applyFill="1" applyBorder="1" applyAlignment="1" applyProtection="1">
      <alignment vertical="center" wrapText="1"/>
      <protection locked="0"/>
    </xf>
    <xf numFmtId="165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left" vertical="center"/>
      <protection locked="0"/>
    </xf>
    <xf numFmtId="1" fontId="3" fillId="19" borderId="6" xfId="0" applyNumberFormat="1" applyFont="1" applyFill="1" applyBorder="1" applyAlignment="1" applyProtection="1">
      <alignment horizontal="center" vertical="center"/>
      <protection locked="0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35" xfId="0" applyFont="1" applyFill="1" applyBorder="1" applyAlignment="1" applyProtection="1">
      <alignment horizontal="left" vertical="center" wrapText="1"/>
      <protection locked="0"/>
    </xf>
    <xf numFmtId="0" fontId="3" fillId="19" borderId="35" xfId="0" applyFont="1" applyFill="1" applyBorder="1" applyAlignment="1" applyProtection="1">
      <alignment horizontal="center" vertical="center" wrapText="1"/>
      <protection locked="0"/>
    </xf>
    <xf numFmtId="1" fontId="3" fillId="19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19" borderId="35" xfId="1" applyFont="1" applyFill="1" applyBorder="1" applyAlignment="1" applyProtection="1">
      <alignment horizontal="center" vertical="center" wrapText="1"/>
      <protection locked="0"/>
    </xf>
    <xf numFmtId="164" fontId="8" fillId="19" borderId="14" xfId="1" applyFont="1" applyFill="1" applyBorder="1" applyAlignment="1" applyProtection="1">
      <alignment horizontal="center" vertical="center" wrapText="1"/>
      <protection locked="0"/>
    </xf>
    <xf numFmtId="164" fontId="5" fillId="19" borderId="14" xfId="1" applyFont="1" applyFill="1" applyBorder="1" applyAlignment="1" applyProtection="1">
      <alignment horizontal="center" vertical="center" wrapText="1"/>
      <protection locked="0"/>
    </xf>
    <xf numFmtId="164" fontId="5" fillId="19" borderId="36" xfId="1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>
      <alignment horizontal="center" vertical="center" wrapText="1"/>
    </xf>
    <xf numFmtId="16" fontId="3" fillId="4" borderId="34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164" fontId="4" fillId="12" borderId="64" xfId="1" applyFont="1" applyFill="1" applyBorder="1" applyAlignment="1" applyProtection="1">
      <alignment horizontal="center" vertical="center" wrapText="1"/>
    </xf>
    <xf numFmtId="164" fontId="4" fillId="12" borderId="65" xfId="1" applyFont="1" applyFill="1" applyBorder="1" applyAlignment="1" applyProtection="1">
      <alignment horizontal="center" vertical="center" wrapText="1"/>
    </xf>
    <xf numFmtId="164" fontId="4" fillId="12" borderId="66" xfId="1" applyFont="1" applyFill="1" applyBorder="1" applyAlignment="1" applyProtection="1">
      <alignment horizontal="center" vertical="center" wrapText="1"/>
    </xf>
    <xf numFmtId="164" fontId="3" fillId="19" borderId="28" xfId="1" applyFont="1" applyFill="1" applyBorder="1" applyAlignment="1" applyProtection="1">
      <alignment horizontal="center" vertical="center" wrapText="1"/>
      <protection locked="0"/>
    </xf>
    <xf numFmtId="164" fontId="5" fillId="19" borderId="28" xfId="1" applyFont="1" applyFill="1" applyBorder="1" applyAlignment="1" applyProtection="1">
      <alignment horizontal="center" vertical="center" wrapText="1"/>
      <protection locked="0"/>
    </xf>
    <xf numFmtId="1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left" vertical="center" wrapText="1"/>
      <protection locked="0"/>
    </xf>
    <xf numFmtId="14" fontId="9" fillId="19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center" vertical="center" wrapText="1"/>
      <protection locked="0"/>
    </xf>
    <xf numFmtId="164" fontId="9" fillId="19" borderId="11" xfId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14" fontId="9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164" fontId="9" fillId="19" borderId="6" xfId="1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left" vertical="center" wrapText="1"/>
      <protection locked="0"/>
    </xf>
    <xf numFmtId="14" fontId="9" fillId="19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center" vertical="center" wrapText="1"/>
      <protection locked="0"/>
    </xf>
    <xf numFmtId="164" fontId="9" fillId="19" borderId="35" xfId="1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3" fillId="8" borderId="29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vertical="center" wrapText="1"/>
    </xf>
    <xf numFmtId="164" fontId="8" fillId="0" borderId="0" xfId="1" applyFont="1" applyAlignment="1">
      <alignment horizontal="center" vertical="center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vertical="center"/>
    </xf>
    <xf numFmtId="49" fontId="3" fillId="2" borderId="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16" fontId="3" fillId="4" borderId="13" xfId="0" applyNumberFormat="1" applyFont="1" applyFill="1" applyBorder="1" applyAlignment="1" applyProtection="1">
      <alignment horizontal="center" vertical="center" wrapText="1"/>
    </xf>
    <xf numFmtId="0" fontId="40" fillId="0" borderId="69" xfId="3" applyFont="1" applyBorder="1"/>
    <xf numFmtId="0" fontId="41" fillId="0" borderId="6" xfId="0" applyFont="1" applyFill="1" applyBorder="1" applyAlignment="1">
      <alignment wrapText="1"/>
    </xf>
    <xf numFmtId="0" fontId="41" fillId="0" borderId="6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wrapText="1"/>
    </xf>
    <xf numFmtId="0" fontId="44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5" fillId="0" borderId="0" xfId="0" applyFont="1"/>
    <xf numFmtId="0" fontId="21" fillId="18" borderId="44" xfId="3" applyFont="1" applyFill="1" applyBorder="1" applyAlignment="1">
      <alignment horizontal="center" vertical="center" wrapText="1"/>
    </xf>
    <xf numFmtId="49" fontId="14" fillId="18" borderId="61" xfId="3" applyNumberFormat="1" applyFont="1" applyFill="1" applyBorder="1" applyAlignment="1">
      <alignment horizontal="center" vertical="center" wrapText="1"/>
    </xf>
    <xf numFmtId="0" fontId="15" fillId="18" borderId="45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4" fillId="0" borderId="9" xfId="0" applyFont="1" applyBorder="1"/>
    <xf numFmtId="0" fontId="15" fillId="0" borderId="6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wrapText="1"/>
    </xf>
    <xf numFmtId="0" fontId="13" fillId="0" borderId="0" xfId="3"/>
    <xf numFmtId="0" fontId="49" fillId="0" borderId="0" xfId="0" applyFont="1"/>
    <xf numFmtId="0" fontId="37" fillId="0" borderId="0" xfId="0" applyFont="1"/>
    <xf numFmtId="0" fontId="3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0" fontId="9" fillId="0" borderId="0" xfId="0" applyFont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18" borderId="6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" fontId="3" fillId="4" borderId="1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12" borderId="1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 wrapText="1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1" fontId="8" fillId="2" borderId="27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4" xfId="0" applyFont="1" applyFill="1" applyBorder="1" applyAlignment="1">
      <alignment horizontal="center" vertical="center"/>
    </xf>
    <xf numFmtId="164" fontId="3" fillId="0" borderId="14" xfId="1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164" fontId="3" fillId="0" borderId="17" xfId="0" applyNumberFormat="1" applyFont="1" applyBorder="1"/>
    <xf numFmtId="0" fontId="3" fillId="0" borderId="0" xfId="0" applyFont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3" fillId="0" borderId="0" xfId="0" applyFont="1" applyAlignment="1" applyProtection="1">
      <alignment horizontal="left" vertical="center" wrapText="1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left" vertical="center"/>
    </xf>
    <xf numFmtId="0" fontId="8" fillId="4" borderId="32" xfId="0" applyFont="1" applyFill="1" applyBorder="1" applyAlignment="1" applyProtection="1">
      <alignment horizontal="left" vertical="center"/>
    </xf>
    <xf numFmtId="0" fontId="8" fillId="4" borderId="33" xfId="0" applyFont="1" applyFill="1" applyBorder="1" applyAlignment="1" applyProtection="1">
      <alignment horizontal="left" vertical="center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28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27" fillId="0" borderId="30" xfId="0" applyFont="1" applyBorder="1" applyAlignment="1" applyProtection="1">
      <alignment horizontal="left" vertical="center"/>
    </xf>
    <xf numFmtId="0" fontId="27" fillId="0" borderId="32" xfId="0" applyFont="1" applyBorder="1" applyAlignment="1" applyProtection="1">
      <alignment horizontal="left" vertical="center"/>
    </xf>
    <xf numFmtId="0" fontId="27" fillId="0" borderId="33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5" xfId="0" applyFont="1" applyBorder="1" applyAlignment="1" applyProtection="1">
      <alignment horizontal="left" vertical="center"/>
    </xf>
    <xf numFmtId="0" fontId="27" fillId="0" borderId="4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165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23" fillId="2" borderId="55" xfId="0" applyFont="1" applyFill="1" applyBorder="1" applyAlignment="1" applyProtection="1">
      <alignment horizontal="left" vertical="center" wrapText="1"/>
    </xf>
    <xf numFmtId="0" fontId="23" fillId="2" borderId="38" xfId="0" applyFont="1" applyFill="1" applyBorder="1" applyAlignment="1" applyProtection="1">
      <alignment horizontal="left" vertical="center" wrapText="1"/>
    </xf>
    <xf numFmtId="0" fontId="23" fillId="2" borderId="54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left" vertical="center" wrapText="1"/>
    </xf>
    <xf numFmtId="0" fontId="4" fillId="3" borderId="50" xfId="0" applyFont="1" applyFill="1" applyBorder="1" applyAlignment="1" applyProtection="1">
      <alignment horizontal="left" vertical="center" wrapText="1"/>
    </xf>
    <xf numFmtId="0" fontId="4" fillId="3" borderId="51" xfId="0" applyFont="1" applyFill="1" applyBorder="1" applyAlignment="1" applyProtection="1">
      <alignment horizontal="left" vertical="center" wrapText="1"/>
    </xf>
    <xf numFmtId="1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52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164" fontId="8" fillId="5" borderId="27" xfId="1" applyFont="1" applyFill="1" applyBorder="1" applyAlignment="1" applyProtection="1">
      <alignment horizontal="center" vertical="center" wrapText="1"/>
    </xf>
    <xf numFmtId="164" fontId="8" fillId="5" borderId="33" xfId="1" applyFont="1" applyFill="1" applyBorder="1" applyAlignment="1" applyProtection="1">
      <alignment horizontal="center" vertical="center" wrapText="1"/>
    </xf>
    <xf numFmtId="0" fontId="15" fillId="4" borderId="27" xfId="0" applyFont="1" applyFill="1" applyBorder="1" applyAlignment="1" applyProtection="1">
      <alignment horizontal="left" vertical="center" wrapText="1"/>
    </xf>
    <xf numFmtId="0" fontId="15" fillId="4" borderId="28" xfId="0" applyFont="1" applyFill="1" applyBorder="1" applyAlignment="1" applyProtection="1">
      <alignment horizontal="left" vertical="center" wrapText="1"/>
    </xf>
    <xf numFmtId="0" fontId="8" fillId="5" borderId="3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left" vertical="center" wrapText="1"/>
    </xf>
    <xf numFmtId="0" fontId="8" fillId="4" borderId="33" xfId="0" applyFont="1" applyFill="1" applyBorder="1" applyAlignment="1" applyProtection="1">
      <alignment horizontal="left" vertical="center" wrapText="1"/>
    </xf>
    <xf numFmtId="0" fontId="8" fillId="4" borderId="39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4" borderId="23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left" vertical="center" wrapText="1"/>
    </xf>
    <xf numFmtId="0" fontId="22" fillId="2" borderId="44" xfId="0" applyFont="1" applyFill="1" applyBorder="1" applyAlignment="1" applyProtection="1">
      <alignment horizontal="center" vertical="center" wrapText="1"/>
    </xf>
    <xf numFmtId="0" fontId="22" fillId="2" borderId="45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15" xfId="0" applyNumberFormat="1" applyFont="1" applyFill="1" applyBorder="1" applyAlignment="1" applyProtection="1">
      <alignment horizontal="center" vertical="center" wrapText="1"/>
    </xf>
    <xf numFmtId="49" fontId="6" fillId="2" borderId="16" xfId="0" applyNumberFormat="1" applyFont="1" applyFill="1" applyBorder="1" applyAlignment="1" applyProtection="1">
      <alignment horizontal="center" vertical="center" wrapText="1"/>
    </xf>
    <xf numFmtId="49" fontId="6" fillId="2" borderId="17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164" fontId="5" fillId="19" borderId="27" xfId="1" applyFont="1" applyFill="1" applyBorder="1" applyAlignment="1" applyProtection="1">
      <alignment horizontal="center" vertical="center" wrapText="1"/>
      <protection locked="0"/>
    </xf>
    <xf numFmtId="164" fontId="5" fillId="19" borderId="28" xfId="1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left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9" fillId="19" borderId="27" xfId="0" applyFont="1" applyFill="1" applyBorder="1" applyAlignment="1" applyProtection="1">
      <alignment horizontal="left" vertical="center" wrapText="1"/>
      <protection locked="0"/>
    </xf>
    <xf numFmtId="0" fontId="9" fillId="19" borderId="28" xfId="0" applyFont="1" applyFill="1" applyBorder="1" applyAlignment="1" applyProtection="1">
      <alignment horizontal="left" vertical="center" wrapText="1"/>
      <protection locked="0"/>
    </xf>
    <xf numFmtId="9" fontId="8" fillId="4" borderId="6" xfId="2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164" fontId="5" fillId="4" borderId="6" xfId="1" applyFont="1" applyFill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164" fontId="8" fillId="4" borderId="16" xfId="1" applyFont="1" applyFill="1" applyBorder="1" applyAlignment="1" applyProtection="1">
      <alignment horizontal="center" vertical="center" wrapText="1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164" fontId="5" fillId="19" borderId="6" xfId="1" applyFont="1" applyFill="1" applyBorder="1" applyAlignment="1" applyProtection="1">
      <alignment horizontal="center" vertical="center" wrapText="1"/>
      <protection locked="0"/>
    </xf>
    <xf numFmtId="164" fontId="8" fillId="19" borderId="27" xfId="1" applyFont="1" applyFill="1" applyBorder="1" applyAlignment="1" applyProtection="1">
      <alignment horizontal="center" vertical="center" wrapText="1"/>
      <protection locked="0"/>
    </xf>
    <xf numFmtId="164" fontId="8" fillId="19" borderId="28" xfId="1" applyFont="1" applyFill="1" applyBorder="1" applyAlignment="1" applyProtection="1">
      <alignment horizontal="center" vertical="center" wrapText="1"/>
      <protection locked="0"/>
    </xf>
    <xf numFmtId="164" fontId="3" fillId="19" borderId="29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49" xfId="0" applyFont="1" applyFill="1" applyBorder="1" applyAlignment="1" applyProtection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</xf>
    <xf numFmtId="0" fontId="6" fillId="4" borderId="52" xfId="0" applyFont="1" applyFill="1" applyBorder="1" applyAlignment="1" applyProtection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164" fontId="8" fillId="19" borderId="6" xfId="1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3" fillId="18" borderId="27" xfId="0" applyFont="1" applyFill="1" applyBorder="1" applyAlignment="1">
      <alignment horizontal="left" vertical="center" wrapText="1"/>
    </xf>
    <xf numFmtId="0" fontId="3" fillId="18" borderId="32" xfId="0" applyFont="1" applyFill="1" applyBorder="1" applyAlignment="1">
      <alignment horizontal="left" vertical="center" wrapText="1"/>
    </xf>
    <xf numFmtId="0" fontId="3" fillId="18" borderId="28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NumberFormat="1" applyFont="1" applyFill="1" applyBorder="1" applyAlignment="1">
      <alignment horizontal="center" vertical="center" wrapText="1"/>
    </xf>
    <xf numFmtId="0" fontId="8" fillId="2" borderId="53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64" fontId="3" fillId="0" borderId="29" xfId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36" fillId="2" borderId="18" xfId="0" applyFont="1" applyFill="1" applyBorder="1" applyAlignment="1" applyProtection="1">
      <alignment horizontal="center" vertical="center" wrapText="1"/>
    </xf>
    <xf numFmtId="0" fontId="36" fillId="2" borderId="19" xfId="0" applyFont="1" applyFill="1" applyBorder="1" applyAlignment="1" applyProtection="1">
      <alignment horizontal="center" vertical="center" wrapText="1"/>
    </xf>
    <xf numFmtId="0" fontId="36" fillId="2" borderId="19" xfId="0" applyFont="1" applyFill="1" applyBorder="1" applyAlignment="1" applyProtection="1">
      <alignment horizontal="left" vertical="center" wrapText="1"/>
    </xf>
    <xf numFmtId="0" fontId="36" fillId="2" borderId="20" xfId="0" applyFont="1" applyFill="1" applyBorder="1" applyAlignment="1" applyProtection="1">
      <alignment horizontal="left" vertical="center" wrapText="1"/>
    </xf>
    <xf numFmtId="0" fontId="6" fillId="5" borderId="46" xfId="0" applyFont="1" applyFill="1" applyBorder="1" applyAlignment="1" applyProtection="1">
      <alignment horizontal="left" vertical="center" wrapText="1"/>
    </xf>
    <xf numFmtId="0" fontId="6" fillId="5" borderId="47" xfId="0" applyFont="1" applyFill="1" applyBorder="1" applyAlignment="1" applyProtection="1">
      <alignment horizontal="left" vertical="center" wrapText="1"/>
    </xf>
    <xf numFmtId="0" fontId="6" fillId="5" borderId="50" xfId="0" applyFont="1" applyFill="1" applyBorder="1" applyAlignment="1" applyProtection="1">
      <alignment horizontal="left" vertical="center" wrapText="1"/>
    </xf>
    <xf numFmtId="0" fontId="6" fillId="5" borderId="51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right" vertical="center" wrapText="1"/>
    </xf>
    <xf numFmtId="0" fontId="4" fillId="12" borderId="57" xfId="0" applyFont="1" applyFill="1" applyBorder="1" applyAlignment="1" applyProtection="1">
      <alignment horizontal="center" vertical="center" wrapText="1"/>
    </xf>
    <xf numFmtId="0" fontId="4" fillId="12" borderId="64" xfId="0" applyFont="1" applyFill="1" applyBorder="1" applyAlignment="1" applyProtection="1">
      <alignment horizontal="center" vertical="center" wrapText="1"/>
    </xf>
    <xf numFmtId="0" fontId="4" fillId="5" borderId="46" xfId="0" applyFont="1" applyFill="1" applyBorder="1" applyAlignment="1" applyProtection="1">
      <alignment horizontal="left" vertical="center" wrapText="1"/>
    </xf>
    <xf numFmtId="0" fontId="4" fillId="5" borderId="47" xfId="0" applyFont="1" applyFill="1" applyBorder="1" applyAlignment="1" applyProtection="1">
      <alignment horizontal="left" vertical="center" wrapText="1"/>
    </xf>
    <xf numFmtId="0" fontId="4" fillId="5" borderId="50" xfId="0" applyFont="1" applyFill="1" applyBorder="1" applyAlignment="1" applyProtection="1">
      <alignment horizontal="left" vertical="center" wrapText="1"/>
    </xf>
    <xf numFmtId="0" fontId="4" fillId="5" borderId="51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left" vertical="center" wrapText="1"/>
    </xf>
    <xf numFmtId="0" fontId="8" fillId="3" borderId="51" xfId="0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justify" vertical="center" wrapText="1"/>
    </xf>
    <xf numFmtId="49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49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164" fontId="8" fillId="19" borderId="32" xfId="1" applyFont="1" applyFill="1" applyBorder="1" applyAlignment="1" applyProtection="1">
      <alignment horizontal="center" vertical="center" wrapText="1"/>
      <protection locked="0"/>
    </xf>
    <xf numFmtId="164" fontId="8" fillId="19" borderId="33" xfId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14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justify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0" fontId="8" fillId="4" borderId="27" xfId="0" applyFont="1" applyFill="1" applyBorder="1" applyAlignment="1" applyProtection="1">
      <alignment horizontal="justify" vertical="center" wrapText="1"/>
    </xf>
    <xf numFmtId="0" fontId="8" fillId="4" borderId="32" xfId="0" applyFont="1" applyFill="1" applyBorder="1" applyAlignment="1" applyProtection="1">
      <alignment horizontal="justify" vertical="center" wrapText="1"/>
    </xf>
    <xf numFmtId="0" fontId="8" fillId="4" borderId="28" xfId="0" applyFont="1" applyFill="1" applyBorder="1" applyAlignment="1" applyProtection="1">
      <alignment horizontal="justify" vertical="center" wrapText="1"/>
    </xf>
    <xf numFmtId="0" fontId="8" fillId="4" borderId="6" xfId="0" applyFont="1" applyFill="1" applyBorder="1" applyAlignment="1" applyProtection="1">
      <alignment horizontal="justify" vertical="center" wrapText="1"/>
      <protection locked="0"/>
    </xf>
    <xf numFmtId="0" fontId="8" fillId="4" borderId="33" xfId="0" applyFont="1" applyFill="1" applyBorder="1" applyAlignment="1" applyProtection="1">
      <alignment horizontal="justify" vertical="center" wrapText="1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27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3" fillId="4" borderId="33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12" fillId="6" borderId="18" xfId="0" applyFont="1" applyFill="1" applyBorder="1" applyAlignment="1" applyProtection="1">
      <alignment horizontal="center" vertical="center" wrapText="1"/>
    </xf>
    <xf numFmtId="0" fontId="12" fillId="6" borderId="37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4" fillId="6" borderId="18" xfId="0" applyFont="1" applyFill="1" applyBorder="1" applyAlignment="1" applyProtection="1">
      <alignment horizontal="right" vertical="center" wrapText="1"/>
    </xf>
    <xf numFmtId="0" fontId="4" fillId="6" borderId="19" xfId="0" applyFont="1" applyFill="1" applyBorder="1" applyAlignment="1" applyProtection="1">
      <alignment horizontal="right" vertical="center" wrapText="1"/>
    </xf>
    <xf numFmtId="0" fontId="4" fillId="6" borderId="20" xfId="0" applyFont="1" applyFill="1" applyBorder="1" applyAlignment="1" applyProtection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8" fillId="12" borderId="2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3" fillId="2" borderId="57" xfId="0" applyFont="1" applyFill="1" applyBorder="1" applyAlignment="1">
      <alignment horizontal="left" vertical="center" wrapText="1"/>
    </xf>
    <xf numFmtId="0" fontId="23" fillId="2" borderId="64" xfId="0" applyFont="1" applyFill="1" applyBorder="1" applyAlignment="1">
      <alignment horizontal="left" vertical="center" wrapText="1"/>
    </xf>
    <xf numFmtId="0" fontId="23" fillId="2" borderId="6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0" fontId="3" fillId="18" borderId="6" xfId="0" applyFont="1" applyFill="1" applyBorder="1" applyAlignment="1">
      <alignment horizontal="left" vertical="center" wrapText="1"/>
    </xf>
    <xf numFmtId="0" fontId="3" fillId="18" borderId="1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18" borderId="6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/>
    </xf>
    <xf numFmtId="0" fontId="8" fillId="10" borderId="3" xfId="0" applyFont="1" applyFill="1" applyBorder="1" applyAlignment="1">
      <alignment horizontal="left" vertical="center"/>
    </xf>
    <xf numFmtId="0" fontId="3" fillId="18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left" vertical="center"/>
    </xf>
    <xf numFmtId="0" fontId="8" fillId="10" borderId="12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right" vertical="center"/>
    </xf>
    <xf numFmtId="0" fontId="7" fillId="6" borderId="35" xfId="0" applyFont="1" applyFill="1" applyBorder="1" applyAlignment="1">
      <alignment horizontal="right" vertical="center"/>
    </xf>
    <xf numFmtId="0" fontId="8" fillId="10" borderId="6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5" borderId="44" xfId="3" applyFont="1" applyFill="1" applyBorder="1" applyAlignment="1">
      <alignment horizontal="center" vertical="center" wrapText="1"/>
    </xf>
    <xf numFmtId="0" fontId="14" fillId="5" borderId="56" xfId="3" applyFont="1" applyFill="1" applyBorder="1" applyAlignment="1">
      <alignment horizontal="center" vertical="center" wrapText="1"/>
    </xf>
    <xf numFmtId="0" fontId="14" fillId="5" borderId="57" xfId="3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10" borderId="44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8" fillId="10" borderId="57" xfId="3" applyFont="1" applyFill="1" applyBorder="1" applyAlignment="1">
      <alignment horizontal="center" vertical="center" wrapText="1"/>
    </xf>
    <xf numFmtId="0" fontId="14" fillId="11" borderId="44" xfId="3" applyFont="1" applyFill="1" applyBorder="1" applyAlignment="1">
      <alignment horizontal="center" vertical="center" wrapText="1"/>
    </xf>
    <xf numFmtId="0" fontId="14" fillId="11" borderId="56" xfId="3" applyFont="1" applyFill="1" applyBorder="1" applyAlignment="1">
      <alignment horizontal="center" vertical="center" wrapText="1"/>
    </xf>
    <xf numFmtId="0" fontId="14" fillId="11" borderId="57" xfId="3" applyFont="1" applyFill="1" applyBorder="1" applyAlignment="1">
      <alignment horizontal="center" vertical="center" wrapText="1"/>
    </xf>
    <xf numFmtId="0" fontId="14" fillId="4" borderId="44" xfId="3" applyFont="1" applyFill="1" applyBorder="1" applyAlignment="1">
      <alignment horizontal="center" vertical="center" wrapText="1"/>
    </xf>
    <xf numFmtId="0" fontId="14" fillId="4" borderId="56" xfId="3" applyFont="1" applyFill="1" applyBorder="1" applyAlignment="1">
      <alignment horizontal="center" vertical="center" wrapText="1"/>
    </xf>
    <xf numFmtId="0" fontId="14" fillId="4" borderId="57" xfId="3" applyFont="1" applyFill="1" applyBorder="1" applyAlignment="1">
      <alignment horizontal="center" vertical="center" wrapText="1"/>
    </xf>
    <xf numFmtId="0" fontId="14" fillId="12" borderId="44" xfId="3" applyFont="1" applyFill="1" applyBorder="1" applyAlignment="1">
      <alignment horizontal="center" vertical="center" wrapText="1"/>
    </xf>
    <xf numFmtId="0" fontId="14" fillId="12" borderId="56" xfId="3" applyFont="1" applyFill="1" applyBorder="1" applyAlignment="1">
      <alignment horizontal="center" vertical="center" wrapText="1"/>
    </xf>
    <xf numFmtId="0" fontId="14" fillId="12" borderId="57" xfId="3" applyFont="1" applyFill="1" applyBorder="1" applyAlignment="1">
      <alignment horizontal="center" vertical="center" wrapText="1"/>
    </xf>
    <xf numFmtId="0" fontId="14" fillId="13" borderId="44" xfId="3" applyFont="1" applyFill="1" applyBorder="1" applyAlignment="1">
      <alignment horizontal="center" vertical="center" wrapText="1"/>
    </xf>
    <xf numFmtId="0" fontId="14" fillId="13" borderId="56" xfId="3" applyFont="1" applyFill="1" applyBorder="1" applyAlignment="1">
      <alignment horizontal="center" vertical="center" wrapText="1"/>
    </xf>
    <xf numFmtId="0" fontId="14" fillId="13" borderId="57" xfId="3" applyFont="1" applyFill="1" applyBorder="1" applyAlignment="1">
      <alignment horizontal="center" vertical="center" wrapText="1"/>
    </xf>
    <xf numFmtId="0" fontId="14" fillId="14" borderId="44" xfId="3" applyFont="1" applyFill="1" applyBorder="1" applyAlignment="1">
      <alignment horizontal="center" vertical="center" wrapText="1"/>
    </xf>
    <xf numFmtId="0" fontId="14" fillId="14" borderId="56" xfId="3" applyFont="1" applyFill="1" applyBorder="1" applyAlignment="1">
      <alignment horizontal="center" vertical="center" wrapText="1"/>
    </xf>
    <xf numFmtId="0" fontId="14" fillId="14" borderId="57" xfId="3" applyFont="1" applyFill="1" applyBorder="1" applyAlignment="1">
      <alignment horizontal="center" vertical="center" wrapText="1"/>
    </xf>
    <xf numFmtId="0" fontId="14" fillId="15" borderId="44" xfId="3" applyFont="1" applyFill="1" applyBorder="1" applyAlignment="1">
      <alignment horizontal="center" vertical="center" wrapText="1"/>
    </xf>
    <xf numFmtId="0" fontId="14" fillId="15" borderId="56" xfId="3" applyFont="1" applyFill="1" applyBorder="1" applyAlignment="1">
      <alignment horizontal="center" vertical="center" wrapText="1"/>
    </xf>
    <xf numFmtId="0" fontId="14" fillId="15" borderId="57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56" xfId="3" applyFont="1" applyFill="1" applyBorder="1" applyAlignment="1">
      <alignment horizontal="center" vertical="center" wrapText="1"/>
    </xf>
    <xf numFmtId="0" fontId="14" fillId="10" borderId="57" xfId="3" applyFont="1" applyFill="1" applyBorder="1" applyAlignment="1">
      <alignment horizontal="center" vertical="center" wrapText="1"/>
    </xf>
    <xf numFmtId="0" fontId="23" fillId="6" borderId="44" xfId="3" applyFont="1" applyFill="1" applyBorder="1" applyAlignment="1">
      <alignment horizontal="center" vertical="center" wrapText="1"/>
    </xf>
    <xf numFmtId="0" fontId="23" fillId="6" borderId="56" xfId="3" applyFont="1" applyFill="1" applyBorder="1" applyAlignment="1">
      <alignment horizontal="center" vertical="center" wrapText="1"/>
    </xf>
    <xf numFmtId="0" fontId="23" fillId="6" borderId="57" xfId="3" applyFont="1" applyFill="1" applyBorder="1" applyAlignment="1">
      <alignment horizontal="center" vertical="center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56" xfId="3" applyFont="1" applyFill="1" applyBorder="1" applyAlignment="1">
      <alignment horizontal="center" vertical="center" wrapText="1"/>
    </xf>
    <xf numFmtId="0" fontId="14" fillId="3" borderId="57" xfId="3" applyFont="1" applyFill="1" applyBorder="1" applyAlignment="1">
      <alignment horizontal="center" vertical="center" wrapText="1"/>
    </xf>
    <xf numFmtId="0" fontId="14" fillId="16" borderId="44" xfId="3" applyFont="1" applyFill="1" applyBorder="1" applyAlignment="1">
      <alignment horizontal="center" vertical="center" wrapText="1"/>
    </xf>
    <xf numFmtId="0" fontId="14" fillId="16" borderId="56" xfId="3" applyFont="1" applyFill="1" applyBorder="1" applyAlignment="1">
      <alignment horizontal="center" vertical="center" wrapText="1"/>
    </xf>
    <xf numFmtId="0" fontId="14" fillId="16" borderId="57" xfId="3" applyFont="1" applyFill="1" applyBorder="1" applyAlignment="1">
      <alignment horizontal="center" vertical="center" wrapText="1"/>
    </xf>
    <xf numFmtId="0" fontId="14" fillId="17" borderId="44" xfId="3" applyFont="1" applyFill="1" applyBorder="1" applyAlignment="1">
      <alignment horizontal="center" vertical="center" wrapText="1"/>
    </xf>
    <xf numFmtId="0" fontId="14" fillId="17" borderId="56" xfId="3" applyFont="1" applyFill="1" applyBorder="1" applyAlignment="1">
      <alignment horizontal="center" vertical="center" wrapText="1"/>
    </xf>
    <xf numFmtId="0" fontId="14" fillId="17" borderId="57" xfId="3" applyFont="1" applyFill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</xf>
    <xf numFmtId="49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1" fontId="8" fillId="2" borderId="14" xfId="0" applyNumberFormat="1" applyFont="1" applyFill="1" applyBorder="1" applyAlignment="1" applyProtection="1">
      <alignment horizontal="center" vertical="center" wrapText="1"/>
    </xf>
    <xf numFmtId="1" fontId="8" fillId="2" borderId="52" xfId="0" applyNumberFormat="1" applyFont="1" applyFill="1" applyBorder="1" applyAlignment="1" applyProtection="1">
      <alignment horizontal="center" vertical="center" wrapText="1"/>
    </xf>
    <xf numFmtId="1" fontId="8" fillId="2" borderId="31" xfId="0" applyNumberFormat="1" applyFont="1" applyFill="1" applyBorder="1" applyAlignment="1" applyProtection="1">
      <alignment horizontal="center" vertical="center" wrapText="1"/>
    </xf>
    <xf numFmtId="1" fontId="8" fillId="2" borderId="53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49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16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0" fontId="3" fillId="0" borderId="29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left" vertical="center"/>
    </xf>
    <xf numFmtId="0" fontId="12" fillId="3" borderId="37" xfId="0" applyFont="1" applyFill="1" applyBorder="1" applyAlignment="1" applyProtection="1">
      <alignment horizontal="left" vertical="center"/>
    </xf>
    <xf numFmtId="0" fontId="8" fillId="6" borderId="35" xfId="0" applyFont="1" applyFill="1" applyBorder="1" applyAlignment="1" applyProtection="1">
      <alignment horizontal="right" vertical="center" wrapText="1"/>
    </xf>
    <xf numFmtId="0" fontId="12" fillId="3" borderId="8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2" fillId="6" borderId="55" xfId="0" applyFont="1" applyFill="1" applyBorder="1" applyAlignment="1" applyProtection="1">
      <alignment horizontal="right" vertical="center"/>
    </xf>
    <xf numFmtId="0" fontId="12" fillId="6" borderId="43" xfId="0" applyFont="1" applyFill="1" applyBorder="1" applyAlignment="1" applyProtection="1">
      <alignment horizontal="right" vertical="center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/>
    </xf>
    <xf numFmtId="0" fontId="20" fillId="19" borderId="46" xfId="0" applyFont="1" applyFill="1" applyBorder="1" applyAlignment="1" applyProtection="1">
      <alignment horizontal="left" vertical="top" wrapText="1"/>
      <protection locked="0"/>
    </xf>
    <xf numFmtId="0" fontId="20" fillId="19" borderId="47" xfId="0" applyFont="1" applyFill="1" applyBorder="1" applyAlignment="1" applyProtection="1">
      <alignment horizontal="left" vertical="top" wrapText="1"/>
      <protection locked="0"/>
    </xf>
    <xf numFmtId="0" fontId="20" fillId="19" borderId="48" xfId="0" applyFont="1" applyFill="1" applyBorder="1" applyAlignment="1" applyProtection="1">
      <alignment horizontal="left" vertical="top" wrapText="1"/>
      <protection locked="0"/>
    </xf>
    <xf numFmtId="0" fontId="20" fillId="19" borderId="4" xfId="0" applyFont="1" applyFill="1" applyBorder="1" applyAlignment="1" applyProtection="1">
      <alignment horizontal="left" vertical="top" wrapText="1"/>
      <protection locked="0"/>
    </xf>
    <xf numFmtId="0" fontId="20" fillId="19" borderId="0" xfId="0" applyFont="1" applyFill="1" applyBorder="1" applyAlignment="1" applyProtection="1">
      <alignment horizontal="left" vertical="top" wrapText="1"/>
      <protection locked="0"/>
    </xf>
    <xf numFmtId="0" fontId="20" fillId="19" borderId="5" xfId="0" applyFont="1" applyFill="1" applyBorder="1" applyAlignment="1" applyProtection="1">
      <alignment horizontal="left" vertical="top" wrapText="1"/>
      <protection locked="0"/>
    </xf>
    <xf numFmtId="0" fontId="20" fillId="19" borderId="24" xfId="0" applyFont="1" applyFill="1" applyBorder="1" applyAlignment="1" applyProtection="1">
      <alignment horizontal="left" vertical="top" wrapText="1"/>
      <protection locked="0"/>
    </xf>
    <xf numFmtId="0" fontId="20" fillId="19" borderId="25" xfId="0" applyFont="1" applyFill="1" applyBorder="1" applyAlignment="1" applyProtection="1">
      <alignment horizontal="left" vertical="top" wrapText="1"/>
      <protection locked="0"/>
    </xf>
    <xf numFmtId="0" fontId="20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12" fillId="3" borderId="19" xfId="0" applyFont="1" applyFill="1" applyBorder="1" applyAlignment="1" applyProtection="1">
      <alignment horizontal="left" vertical="center"/>
    </xf>
    <xf numFmtId="0" fontId="12" fillId="3" borderId="20" xfId="0" applyFont="1" applyFill="1" applyBorder="1" applyAlignment="1" applyProtection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6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43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4" fillId="6" borderId="44" xfId="3" applyFont="1" applyFill="1" applyBorder="1" applyAlignment="1">
      <alignment horizontal="center" vertical="center" wrapText="1"/>
    </xf>
    <xf numFmtId="0" fontId="24" fillId="6" borderId="56" xfId="3" applyFont="1" applyFill="1" applyBorder="1" applyAlignment="1">
      <alignment horizontal="center" vertical="center" wrapText="1"/>
    </xf>
    <xf numFmtId="0" fontId="24" fillId="6" borderId="57" xfId="3" applyFont="1" applyFill="1" applyBorder="1" applyAlignment="1">
      <alignment horizontal="center" vertical="center" wrapText="1"/>
    </xf>
    <xf numFmtId="0" fontId="21" fillId="3" borderId="44" xfId="3" applyFont="1" applyFill="1" applyBorder="1" applyAlignment="1">
      <alignment horizontal="center" vertical="center" wrapText="1"/>
    </xf>
    <xf numFmtId="0" fontId="21" fillId="3" borderId="56" xfId="3" applyFont="1" applyFill="1" applyBorder="1" applyAlignment="1">
      <alignment horizontal="center" vertical="center" wrapText="1"/>
    </xf>
    <xf numFmtId="0" fontId="21" fillId="3" borderId="57" xfId="3" applyFont="1" applyFill="1" applyBorder="1" applyAlignment="1">
      <alignment horizontal="center" vertical="center" wrapText="1"/>
    </xf>
    <xf numFmtId="0" fontId="21" fillId="13" borderId="44" xfId="3" applyFont="1" applyFill="1" applyBorder="1" applyAlignment="1">
      <alignment horizontal="center" vertical="center" wrapText="1"/>
    </xf>
    <xf numFmtId="0" fontId="21" fillId="13" borderId="56" xfId="3" applyFont="1" applyFill="1" applyBorder="1" applyAlignment="1">
      <alignment horizontal="center" vertical="center" wrapText="1"/>
    </xf>
    <xf numFmtId="0" fontId="21" fillId="13" borderId="57" xfId="3" applyFont="1" applyFill="1" applyBorder="1" applyAlignment="1">
      <alignment horizontal="center" vertical="center" wrapText="1"/>
    </xf>
    <xf numFmtId="0" fontId="21" fillId="16" borderId="44" xfId="3" applyFont="1" applyFill="1" applyBorder="1" applyAlignment="1">
      <alignment horizontal="center" vertical="center" wrapText="1"/>
    </xf>
    <xf numFmtId="0" fontId="21" fillId="16" borderId="56" xfId="3" applyFont="1" applyFill="1" applyBorder="1" applyAlignment="1">
      <alignment horizontal="center" vertical="center" wrapText="1"/>
    </xf>
    <xf numFmtId="0" fontId="21" fillId="16" borderId="57" xfId="3" applyFont="1" applyFill="1" applyBorder="1" applyAlignment="1">
      <alignment horizontal="center" vertical="center" wrapText="1"/>
    </xf>
    <xf numFmtId="0" fontId="21" fillId="17" borderId="44" xfId="3" applyFont="1" applyFill="1" applyBorder="1" applyAlignment="1">
      <alignment horizontal="center" vertical="center" wrapText="1"/>
    </xf>
    <xf numFmtId="0" fontId="21" fillId="17" borderId="56" xfId="3" applyFont="1" applyFill="1" applyBorder="1" applyAlignment="1">
      <alignment horizontal="center" vertical="center" wrapText="1"/>
    </xf>
    <xf numFmtId="0" fontId="21" fillId="17" borderId="57" xfId="3" applyFont="1" applyFill="1" applyBorder="1" applyAlignment="1">
      <alignment horizontal="center" vertical="center" wrapText="1"/>
    </xf>
    <xf numFmtId="0" fontId="21" fillId="5" borderId="44" xfId="3" applyFont="1" applyFill="1" applyBorder="1" applyAlignment="1">
      <alignment horizontal="center" vertical="center" wrapText="1"/>
    </xf>
    <xf numFmtId="0" fontId="21" fillId="5" borderId="56" xfId="3" applyFont="1" applyFill="1" applyBorder="1" applyAlignment="1">
      <alignment horizontal="center" vertical="center" wrapText="1"/>
    </xf>
    <xf numFmtId="0" fontId="21" fillId="5" borderId="57" xfId="3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33" fillId="10" borderId="56" xfId="3" applyFont="1" applyFill="1" applyBorder="1" applyAlignment="1">
      <alignment horizontal="center" vertical="center" wrapText="1"/>
    </xf>
    <xf numFmtId="0" fontId="33" fillId="10" borderId="57" xfId="3" applyFont="1" applyFill="1" applyBorder="1" applyAlignment="1">
      <alignment horizontal="center" vertical="center" wrapText="1"/>
    </xf>
    <xf numFmtId="0" fontId="21" fillId="11" borderId="44" xfId="3" applyFont="1" applyFill="1" applyBorder="1" applyAlignment="1">
      <alignment horizontal="center" vertical="center" wrapText="1"/>
    </xf>
    <xf numFmtId="0" fontId="21" fillId="11" borderId="56" xfId="3" applyFont="1" applyFill="1" applyBorder="1" applyAlignment="1">
      <alignment horizontal="center" vertical="center" wrapText="1"/>
    </xf>
    <xf numFmtId="0" fontId="21" fillId="11" borderId="57" xfId="3" applyFont="1" applyFill="1" applyBorder="1" applyAlignment="1">
      <alignment horizontal="center" vertical="center" wrapText="1"/>
    </xf>
    <xf numFmtId="0" fontId="21" fillId="4" borderId="44" xfId="3" applyFont="1" applyFill="1" applyBorder="1" applyAlignment="1">
      <alignment horizontal="center" vertical="center" wrapText="1"/>
    </xf>
    <xf numFmtId="0" fontId="21" fillId="4" borderId="56" xfId="3" applyFont="1" applyFill="1" applyBorder="1" applyAlignment="1">
      <alignment horizontal="center" vertical="center" wrapText="1"/>
    </xf>
    <xf numFmtId="0" fontId="21" fillId="4" borderId="57" xfId="3" applyFont="1" applyFill="1" applyBorder="1" applyAlignment="1">
      <alignment horizontal="center" vertical="center" wrapText="1"/>
    </xf>
    <xf numFmtId="0" fontId="21" fillId="12" borderId="44" xfId="3" applyFont="1" applyFill="1" applyBorder="1" applyAlignment="1">
      <alignment horizontal="center" vertical="center" wrapText="1"/>
    </xf>
    <xf numFmtId="0" fontId="21" fillId="12" borderId="56" xfId="3" applyFont="1" applyFill="1" applyBorder="1" applyAlignment="1">
      <alignment horizontal="center" vertical="center" wrapText="1"/>
    </xf>
    <xf numFmtId="0" fontId="21" fillId="12" borderId="57" xfId="3" applyFont="1" applyFill="1" applyBorder="1" applyAlignment="1">
      <alignment horizontal="center" vertical="center" wrapText="1"/>
    </xf>
    <xf numFmtId="0" fontId="21" fillId="14" borderId="44" xfId="3" applyFont="1" applyFill="1" applyBorder="1" applyAlignment="1">
      <alignment horizontal="center" vertical="center" wrapText="1"/>
    </xf>
    <xf numFmtId="0" fontId="21" fillId="14" borderId="56" xfId="3" applyFont="1" applyFill="1" applyBorder="1" applyAlignment="1">
      <alignment horizontal="center" vertical="center" wrapText="1"/>
    </xf>
    <xf numFmtId="0" fontId="21" fillId="14" borderId="57" xfId="3" applyFont="1" applyFill="1" applyBorder="1" applyAlignment="1">
      <alignment horizontal="center" vertical="center" wrapText="1"/>
    </xf>
    <xf numFmtId="0" fontId="21" fillId="15" borderId="44" xfId="3" applyFont="1" applyFill="1" applyBorder="1" applyAlignment="1">
      <alignment horizontal="center" vertical="center" wrapText="1"/>
    </xf>
    <xf numFmtId="0" fontId="21" fillId="15" borderId="56" xfId="3" applyFont="1" applyFill="1" applyBorder="1" applyAlignment="1">
      <alignment horizontal="center" vertical="center" wrapText="1"/>
    </xf>
    <xf numFmtId="0" fontId="21" fillId="15" borderId="57" xfId="3" applyFont="1" applyFill="1" applyBorder="1" applyAlignment="1">
      <alignment horizontal="center" vertical="center" wrapText="1"/>
    </xf>
    <xf numFmtId="0" fontId="21" fillId="10" borderId="44" xfId="3" applyFont="1" applyFill="1" applyBorder="1" applyAlignment="1">
      <alignment horizontal="center" vertical="center" wrapText="1"/>
    </xf>
    <xf numFmtId="0" fontId="21" fillId="10" borderId="56" xfId="3" applyFont="1" applyFill="1" applyBorder="1" applyAlignment="1">
      <alignment horizontal="center" vertical="center" wrapText="1"/>
    </xf>
    <xf numFmtId="0" fontId="21" fillId="10" borderId="57" xfId="3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</cellXfs>
  <cellStyles count="4"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</xdr:colOff>
      <xdr:row>0</xdr:row>
      <xdr:rowOff>35721</xdr:rowOff>
    </xdr:from>
    <xdr:to>
      <xdr:col>5</xdr:col>
      <xdr:colOff>976311</xdr:colOff>
      <xdr:row>4</xdr:row>
      <xdr:rowOff>11236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468" y="35721"/>
          <a:ext cx="642937" cy="78514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0</xdr:row>
      <xdr:rowOff>0</xdr:rowOff>
    </xdr:from>
    <xdr:to>
      <xdr:col>1</xdr:col>
      <xdr:colOff>984250</xdr:colOff>
      <xdr:row>6</xdr:row>
      <xdr:rowOff>63500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4EC5955-7838-432B-B55D-26CEA41D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0"/>
          <a:ext cx="1471083" cy="1471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408215</xdr:colOff>
      <xdr:row>0</xdr:row>
      <xdr:rowOff>54428</xdr:rowOff>
    </xdr:from>
    <xdr:to>
      <xdr:col>8</xdr:col>
      <xdr:colOff>1306286</xdr:colOff>
      <xdr:row>4</xdr:row>
      <xdr:rowOff>48953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0679" y="54428"/>
          <a:ext cx="898071" cy="10967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40821</xdr:rowOff>
    </xdr:from>
    <xdr:to>
      <xdr:col>1</xdr:col>
      <xdr:colOff>952500</xdr:colOff>
      <xdr:row>4</xdr:row>
      <xdr:rowOff>190499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30E433C-FFB4-43AF-B253-F85EBF39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0821"/>
          <a:ext cx="1251857" cy="1251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35719</xdr:rowOff>
    </xdr:from>
    <xdr:to>
      <xdr:col>4</xdr:col>
      <xdr:colOff>1309688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814" y="35719"/>
          <a:ext cx="642937" cy="7919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714375</xdr:colOff>
      <xdr:row>5</xdr:row>
      <xdr:rowOff>154782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D38F5C5-EBD1-4B58-936F-FD2EACB89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66812" cy="1166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296334</xdr:colOff>
      <xdr:row>0</xdr:row>
      <xdr:rowOff>0</xdr:rowOff>
    </xdr:from>
    <xdr:to>
      <xdr:col>5</xdr:col>
      <xdr:colOff>332053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167" y="0"/>
          <a:ext cx="649552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836083</xdr:colOff>
      <xdr:row>5</xdr:row>
      <xdr:rowOff>179916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75FC69E-7F83-4545-A4C1-C7C30287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833" cy="1121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690563</xdr:colOff>
      <xdr:row>0</xdr:row>
      <xdr:rowOff>23812</xdr:rowOff>
    </xdr:from>
    <xdr:to>
      <xdr:col>5</xdr:col>
      <xdr:colOff>404812</xdr:colOff>
      <xdr:row>4</xdr:row>
      <xdr:rowOff>155466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594" y="23812"/>
          <a:ext cx="773906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1360049</xdr:colOff>
      <xdr:row>7</xdr:row>
      <xdr:rowOff>261936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F8FE376-1E61-459F-9C2E-3C0FE257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4862" cy="16430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4</xdr:row>
      <xdr:rowOff>104775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85DC956-F71E-48FE-8010-196E362B2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150" cy="1057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d%20Vukovar\BRANITELJI\FINANCIRANJE%20BRANITELJI%202022\Javni%20natjecaj%20-%20promicanje%202022\Predmet\Obrasci\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>
        <row r="17">
          <cell r="C17"/>
          <cell r="D17"/>
          <cell r="E17"/>
        </row>
        <row r="31">
          <cell r="C31"/>
          <cell r="D31"/>
          <cell r="E3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7"/>
  <sheetViews>
    <sheetView tabSelected="1" zoomScale="90" zoomScaleNormal="90" workbookViewId="0">
      <selection activeCell="C16" sqref="C16:F16"/>
    </sheetView>
  </sheetViews>
  <sheetFormatPr defaultRowHeight="15.75" x14ac:dyDescent="0.25"/>
  <cols>
    <col min="1" max="1" width="7.85546875" style="209" customWidth="1"/>
    <col min="2" max="2" width="45.42578125" style="208" customWidth="1"/>
    <col min="3" max="3" width="24.42578125" style="208" customWidth="1"/>
    <col min="4" max="4" width="21.42578125" style="208" customWidth="1"/>
    <col min="5" max="5" width="19" style="208" customWidth="1"/>
    <col min="6" max="6" width="19.140625" style="208" customWidth="1"/>
    <col min="7" max="16384" width="9.140625" style="208"/>
  </cols>
  <sheetData>
    <row r="1" spans="1:6" ht="15.75" customHeight="1" x14ac:dyDescent="0.25">
      <c r="A1" s="58"/>
      <c r="B1" s="585" t="s">
        <v>466</v>
      </c>
      <c r="C1" s="585"/>
      <c r="D1" s="58"/>
    </row>
    <row r="2" spans="1:6" ht="15.75" customHeight="1" x14ac:dyDescent="0.25">
      <c r="A2" s="58"/>
      <c r="B2" s="585" t="s">
        <v>463</v>
      </c>
      <c r="C2" s="585"/>
      <c r="D2" s="58"/>
    </row>
    <row r="3" spans="1:6" ht="15.75" customHeight="1" x14ac:dyDescent="0.25">
      <c r="A3" s="58"/>
      <c r="B3" s="585" t="s">
        <v>464</v>
      </c>
      <c r="C3" s="585"/>
      <c r="D3" s="58"/>
    </row>
    <row r="4" spans="1:6" ht="15.75" customHeight="1" x14ac:dyDescent="0.25">
      <c r="A4" s="58"/>
      <c r="B4" s="585" t="s">
        <v>465</v>
      </c>
      <c r="C4" s="585"/>
      <c r="D4" s="58"/>
    </row>
    <row r="5" spans="1:6" ht="16.5" customHeight="1" x14ac:dyDescent="0.25">
      <c r="A5" s="58"/>
      <c r="B5" s="199"/>
      <c r="C5" s="199"/>
      <c r="D5" s="58"/>
      <c r="F5" s="209" t="s">
        <v>448</v>
      </c>
    </row>
    <row r="6" spans="1:6" ht="30.75" customHeight="1" x14ac:dyDescent="0.25">
      <c r="A6" s="619" t="s">
        <v>118</v>
      </c>
      <c r="B6" s="619"/>
      <c r="C6" s="619"/>
      <c r="D6" s="619"/>
      <c r="E6" s="619"/>
      <c r="F6" s="619"/>
    </row>
    <row r="7" spans="1:6" ht="27.75" customHeight="1" x14ac:dyDescent="0.25">
      <c r="A7" s="631" t="s">
        <v>229</v>
      </c>
      <c r="B7" s="631"/>
      <c r="C7" s="631"/>
      <c r="D7" s="631"/>
      <c r="E7" s="631"/>
      <c r="F7" s="631"/>
    </row>
    <row r="8" spans="1:6" ht="0.75" hidden="1" customHeight="1" x14ac:dyDescent="0.25">
      <c r="A8" s="21"/>
      <c r="B8" s="21"/>
      <c r="C8" s="21"/>
      <c r="D8" s="21"/>
      <c r="E8" s="21"/>
      <c r="F8" s="21"/>
    </row>
    <row r="9" spans="1:6" ht="25.5" customHeight="1" x14ac:dyDescent="0.25">
      <c r="A9" s="629" t="s">
        <v>226</v>
      </c>
      <c r="B9" s="629"/>
      <c r="C9" s="629"/>
      <c r="D9" s="201"/>
      <c r="E9" s="201"/>
      <c r="F9" s="201"/>
    </row>
    <row r="10" spans="1:6" ht="17.25" customHeight="1" x14ac:dyDescent="0.25">
      <c r="A10" s="630" t="s">
        <v>227</v>
      </c>
      <c r="B10" s="630"/>
      <c r="C10" s="630"/>
      <c r="D10" s="201"/>
      <c r="E10" s="201"/>
      <c r="F10" s="201"/>
    </row>
    <row r="11" spans="1:6" ht="18" customHeight="1" x14ac:dyDescent="0.25">
      <c r="A11" s="630" t="s">
        <v>228</v>
      </c>
      <c r="B11" s="630"/>
      <c r="C11" s="630"/>
      <c r="D11" s="201"/>
      <c r="E11" s="201"/>
      <c r="F11" s="201"/>
    </row>
    <row r="12" spans="1:6" ht="15.75" customHeight="1" x14ac:dyDescent="0.25">
      <c r="A12" s="630" t="s">
        <v>230</v>
      </c>
      <c r="B12" s="630"/>
      <c r="C12" s="630"/>
      <c r="D12" s="630"/>
      <c r="E12" s="201"/>
      <c r="F12" s="201"/>
    </row>
    <row r="13" spans="1:6" ht="38.25" customHeight="1" x14ac:dyDescent="0.25">
      <c r="A13" s="630" t="s">
        <v>1724</v>
      </c>
      <c r="B13" s="630"/>
      <c r="C13" s="630"/>
      <c r="D13" s="630"/>
      <c r="E13" s="630"/>
      <c r="F13" s="630"/>
    </row>
    <row r="14" spans="1:6" s="209" customFormat="1" ht="3.75" customHeight="1" thickBot="1" x14ac:dyDescent="0.3">
      <c r="A14" s="21"/>
      <c r="B14" s="21"/>
      <c r="C14" s="21"/>
      <c r="D14" s="21"/>
      <c r="E14" s="21"/>
      <c r="F14" s="21"/>
    </row>
    <row r="15" spans="1:6" ht="26.25" customHeight="1" x14ac:dyDescent="0.25">
      <c r="A15" s="40" t="s">
        <v>119</v>
      </c>
      <c r="B15" s="620" t="s">
        <v>120</v>
      </c>
      <c r="C15" s="621"/>
      <c r="D15" s="621"/>
      <c r="E15" s="621"/>
      <c r="F15" s="622"/>
    </row>
    <row r="16" spans="1:6" ht="30" customHeight="1" x14ac:dyDescent="0.25">
      <c r="A16" s="29" t="s">
        <v>1</v>
      </c>
      <c r="B16" s="455" t="s">
        <v>121</v>
      </c>
      <c r="C16" s="594"/>
      <c r="D16" s="596"/>
      <c r="E16" s="596"/>
      <c r="F16" s="595"/>
    </row>
    <row r="17" spans="1:6" ht="24" customHeight="1" x14ac:dyDescent="0.25">
      <c r="A17" s="29" t="s">
        <v>2</v>
      </c>
      <c r="B17" s="455" t="s">
        <v>241</v>
      </c>
      <c r="C17" s="594"/>
      <c r="D17" s="596"/>
      <c r="E17" s="596"/>
      <c r="F17" s="595"/>
    </row>
    <row r="18" spans="1:6" ht="22.5" customHeight="1" x14ac:dyDescent="0.25">
      <c r="A18" s="29" t="s">
        <v>3</v>
      </c>
      <c r="B18" s="455" t="s">
        <v>122</v>
      </c>
      <c r="C18" s="594"/>
      <c r="D18" s="596"/>
      <c r="E18" s="596"/>
      <c r="F18" s="595"/>
    </row>
    <row r="19" spans="1:6" ht="21" customHeight="1" x14ac:dyDescent="0.25">
      <c r="A19" s="29" t="s">
        <v>4</v>
      </c>
      <c r="B19" s="455" t="s">
        <v>123</v>
      </c>
      <c r="C19" s="404"/>
      <c r="D19" s="455" t="s">
        <v>351</v>
      </c>
      <c r="E19" s="597"/>
      <c r="F19" s="598"/>
    </row>
    <row r="20" spans="1:6" ht="18.75" customHeight="1" x14ac:dyDescent="0.25">
      <c r="A20" s="29" t="s">
        <v>7</v>
      </c>
      <c r="B20" s="455" t="s">
        <v>125</v>
      </c>
      <c r="C20" s="404"/>
      <c r="D20" s="455" t="s">
        <v>352</v>
      </c>
      <c r="E20" s="597"/>
      <c r="F20" s="598"/>
    </row>
    <row r="21" spans="1:6" ht="18.75" customHeight="1" x14ac:dyDescent="0.25">
      <c r="A21" s="29" t="s">
        <v>9</v>
      </c>
      <c r="B21" s="455" t="s">
        <v>127</v>
      </c>
      <c r="C21" s="404"/>
      <c r="D21" s="455" t="s">
        <v>413</v>
      </c>
      <c r="E21" s="597"/>
      <c r="F21" s="598"/>
    </row>
    <row r="22" spans="1:6" ht="22.5" customHeight="1" x14ac:dyDescent="0.25">
      <c r="A22" s="29" t="s">
        <v>11</v>
      </c>
      <c r="B22" s="455" t="s">
        <v>412</v>
      </c>
      <c r="C22" s="453"/>
      <c r="D22" s="455" t="s">
        <v>414</v>
      </c>
      <c r="E22" s="597"/>
      <c r="F22" s="598"/>
    </row>
    <row r="23" spans="1:6" ht="22.5" customHeight="1" x14ac:dyDescent="0.25">
      <c r="A23" s="29" t="s">
        <v>33</v>
      </c>
      <c r="B23" s="455" t="s">
        <v>128</v>
      </c>
      <c r="C23" s="623"/>
      <c r="D23" s="624"/>
      <c r="E23" s="624"/>
      <c r="F23" s="625"/>
    </row>
    <row r="24" spans="1:6" ht="18.75" customHeight="1" x14ac:dyDescent="0.25">
      <c r="A24" s="29" t="s">
        <v>34</v>
      </c>
      <c r="B24" s="455" t="s">
        <v>231</v>
      </c>
      <c r="C24" s="623"/>
      <c r="D24" s="624"/>
      <c r="E24" s="624"/>
      <c r="F24" s="625"/>
    </row>
    <row r="25" spans="1:6" ht="18.75" customHeight="1" x14ac:dyDescent="0.25">
      <c r="A25" s="29" t="s">
        <v>35</v>
      </c>
      <c r="B25" s="455" t="s">
        <v>388</v>
      </c>
      <c r="C25" s="594"/>
      <c r="D25" s="596"/>
      <c r="E25" s="596"/>
      <c r="F25" s="595"/>
    </row>
    <row r="26" spans="1:6" ht="24.75" customHeight="1" x14ac:dyDescent="0.25">
      <c r="A26" s="29" t="s">
        <v>36</v>
      </c>
      <c r="B26" s="45" t="s">
        <v>387</v>
      </c>
      <c r="C26" s="594"/>
      <c r="D26" s="596"/>
      <c r="E26" s="596"/>
      <c r="F26" s="595"/>
    </row>
    <row r="27" spans="1:6" ht="31.5" customHeight="1" x14ac:dyDescent="0.25">
      <c r="A27" s="29" t="s">
        <v>195</v>
      </c>
      <c r="B27" s="45" t="s">
        <v>2284</v>
      </c>
      <c r="C27" s="594"/>
      <c r="D27" s="596"/>
      <c r="E27" s="596"/>
      <c r="F27" s="595"/>
    </row>
    <row r="28" spans="1:6" ht="21" customHeight="1" thickBot="1" x14ac:dyDescent="0.3">
      <c r="A28" s="41" t="s">
        <v>196</v>
      </c>
      <c r="B28" s="236" t="s">
        <v>129</v>
      </c>
      <c r="C28" s="626"/>
      <c r="D28" s="627"/>
      <c r="E28" s="627"/>
      <c r="F28" s="628"/>
    </row>
    <row r="29" spans="1:6" s="209" customFormat="1" ht="7.5" customHeight="1" thickBot="1" x14ac:dyDescent="0.3">
      <c r="A29" s="632"/>
      <c r="B29" s="632"/>
      <c r="C29" s="632"/>
      <c r="D29" s="632"/>
      <c r="E29" s="632"/>
      <c r="F29" s="632"/>
    </row>
    <row r="30" spans="1:6" ht="27" customHeight="1" x14ac:dyDescent="0.25">
      <c r="A30" s="40" t="s">
        <v>130</v>
      </c>
      <c r="B30" s="620" t="s">
        <v>131</v>
      </c>
      <c r="C30" s="621"/>
      <c r="D30" s="621"/>
      <c r="E30" s="621"/>
      <c r="F30" s="622"/>
    </row>
    <row r="31" spans="1:6" ht="25.5" customHeight="1" x14ac:dyDescent="0.25">
      <c r="A31" s="29" t="s">
        <v>132</v>
      </c>
      <c r="B31" s="203" t="s">
        <v>232</v>
      </c>
      <c r="C31" s="594"/>
      <c r="D31" s="596"/>
      <c r="E31" s="596"/>
      <c r="F31" s="595"/>
    </row>
    <row r="32" spans="1:6" s="457" customFormat="1" ht="36.75" customHeight="1" x14ac:dyDescent="0.25">
      <c r="A32" s="29" t="s">
        <v>2</v>
      </c>
      <c r="B32" s="203" t="s">
        <v>133</v>
      </c>
      <c r="C32" s="594"/>
      <c r="D32" s="596"/>
      <c r="E32" s="596"/>
      <c r="F32" s="595"/>
    </row>
    <row r="33" spans="1:6" ht="20.25" customHeight="1" x14ac:dyDescent="0.25">
      <c r="A33" s="29" t="s">
        <v>3</v>
      </c>
      <c r="B33" s="455" t="s">
        <v>2283</v>
      </c>
      <c r="C33" s="594"/>
      <c r="D33" s="596"/>
      <c r="E33" s="596"/>
      <c r="F33" s="595"/>
    </row>
    <row r="34" spans="1:6" s="209" customFormat="1" ht="21.75" customHeight="1" x14ac:dyDescent="0.25">
      <c r="A34" s="29" t="s">
        <v>4</v>
      </c>
      <c r="B34" s="203" t="s">
        <v>134</v>
      </c>
      <c r="C34" s="594"/>
      <c r="D34" s="596"/>
      <c r="E34" s="596"/>
      <c r="F34" s="595"/>
    </row>
    <row r="35" spans="1:6" s="209" customFormat="1" ht="20.25" customHeight="1" x14ac:dyDescent="0.25">
      <c r="A35" s="29" t="s">
        <v>6</v>
      </c>
      <c r="B35" s="589" t="s">
        <v>147</v>
      </c>
      <c r="C35" s="590"/>
      <c r="D35" s="590"/>
      <c r="E35" s="590"/>
      <c r="F35" s="591"/>
    </row>
    <row r="36" spans="1:6" ht="18" customHeight="1" x14ac:dyDescent="0.25">
      <c r="A36" s="42" t="s">
        <v>186</v>
      </c>
      <c r="B36" s="587" t="s">
        <v>143</v>
      </c>
      <c r="C36" s="588"/>
      <c r="D36" s="39" t="s">
        <v>144</v>
      </c>
      <c r="E36" s="39" t="s">
        <v>145</v>
      </c>
      <c r="F36" s="200" t="s">
        <v>146</v>
      </c>
    </row>
    <row r="37" spans="1:6" ht="30.75" customHeight="1" x14ac:dyDescent="0.25">
      <c r="A37" s="279" t="s">
        <v>211</v>
      </c>
      <c r="B37" s="637" t="s">
        <v>353</v>
      </c>
      <c r="C37" s="638"/>
      <c r="D37" s="405"/>
      <c r="E37" s="405"/>
      <c r="F37" s="280">
        <f>D37+E37</f>
        <v>0</v>
      </c>
    </row>
    <row r="38" spans="1:6" ht="22.5" customHeight="1" x14ac:dyDescent="0.25">
      <c r="A38" s="279" t="s">
        <v>212</v>
      </c>
      <c r="B38" s="637" t="s">
        <v>148</v>
      </c>
      <c r="C38" s="638"/>
      <c r="D38" s="405"/>
      <c r="E38" s="405"/>
      <c r="F38" s="280">
        <f>D38+E38</f>
        <v>0</v>
      </c>
    </row>
    <row r="39" spans="1:6" s="209" customFormat="1" ht="21.75" customHeight="1" x14ac:dyDescent="0.25">
      <c r="A39" s="279" t="s">
        <v>213</v>
      </c>
      <c r="B39" s="637" t="s">
        <v>354</v>
      </c>
      <c r="C39" s="638"/>
      <c r="D39" s="405"/>
      <c r="E39" s="405"/>
      <c r="F39" s="280">
        <f>D39+E39</f>
        <v>0</v>
      </c>
    </row>
    <row r="40" spans="1:6" s="209" customFormat="1" ht="20.25" customHeight="1" x14ac:dyDescent="0.25">
      <c r="A40" s="29" t="s">
        <v>7</v>
      </c>
      <c r="B40" s="589" t="s">
        <v>332</v>
      </c>
      <c r="C40" s="590"/>
      <c r="D40" s="590"/>
      <c r="E40" s="590"/>
      <c r="F40" s="591"/>
    </row>
    <row r="41" spans="1:6" ht="17.100000000000001" customHeight="1" x14ac:dyDescent="0.25">
      <c r="A41" s="42" t="s">
        <v>186</v>
      </c>
      <c r="B41" s="39" t="s">
        <v>336</v>
      </c>
      <c r="C41" s="39" t="s">
        <v>333</v>
      </c>
      <c r="D41" s="39" t="s">
        <v>144</v>
      </c>
      <c r="E41" s="39" t="s">
        <v>145</v>
      </c>
      <c r="F41" s="200" t="s">
        <v>146</v>
      </c>
    </row>
    <row r="42" spans="1:6" ht="17.100000000000001" customHeight="1" x14ac:dyDescent="0.25">
      <c r="A42" s="279" t="s">
        <v>199</v>
      </c>
      <c r="B42" s="406"/>
      <c r="C42" s="407"/>
      <c r="D42" s="405"/>
      <c r="E42" s="405"/>
      <c r="F42" s="280">
        <f>D42+E42</f>
        <v>0</v>
      </c>
    </row>
    <row r="43" spans="1:6" ht="17.100000000000001" customHeight="1" x14ac:dyDescent="0.25">
      <c r="A43" s="279" t="s">
        <v>200</v>
      </c>
      <c r="B43" s="406"/>
      <c r="C43" s="407"/>
      <c r="D43" s="405"/>
      <c r="E43" s="405"/>
      <c r="F43" s="280">
        <f t="shared" ref="F43:F55" si="0">D43+E43</f>
        <v>0</v>
      </c>
    </row>
    <row r="44" spans="1:6" ht="17.100000000000001" customHeight="1" x14ac:dyDescent="0.25">
      <c r="A44" s="279" t="s">
        <v>201</v>
      </c>
      <c r="B44" s="406"/>
      <c r="C44" s="407"/>
      <c r="D44" s="405"/>
      <c r="E44" s="405"/>
      <c r="F44" s="280">
        <f t="shared" si="0"/>
        <v>0</v>
      </c>
    </row>
    <row r="45" spans="1:6" ht="17.100000000000001" customHeight="1" x14ac:dyDescent="0.25">
      <c r="A45" s="279" t="s">
        <v>206</v>
      </c>
      <c r="B45" s="406"/>
      <c r="C45" s="407"/>
      <c r="D45" s="405"/>
      <c r="E45" s="405"/>
      <c r="F45" s="280">
        <f t="shared" si="0"/>
        <v>0</v>
      </c>
    </row>
    <row r="46" spans="1:6" ht="17.100000000000001" customHeight="1" x14ac:dyDescent="0.25">
      <c r="A46" s="279" t="s">
        <v>214</v>
      </c>
      <c r="B46" s="406"/>
      <c r="C46" s="407"/>
      <c r="D46" s="405"/>
      <c r="E46" s="405"/>
      <c r="F46" s="280">
        <f t="shared" si="0"/>
        <v>0</v>
      </c>
    </row>
    <row r="47" spans="1:6" ht="17.100000000000001" customHeight="1" x14ac:dyDescent="0.25">
      <c r="A47" s="279" t="s">
        <v>1674</v>
      </c>
      <c r="B47" s="406"/>
      <c r="C47" s="407"/>
      <c r="D47" s="405"/>
      <c r="E47" s="405"/>
      <c r="F47" s="280">
        <f t="shared" si="0"/>
        <v>0</v>
      </c>
    </row>
    <row r="48" spans="1:6" ht="17.100000000000001" customHeight="1" x14ac:dyDescent="0.25">
      <c r="A48" s="279" t="s">
        <v>1675</v>
      </c>
      <c r="B48" s="406"/>
      <c r="C48" s="407"/>
      <c r="D48" s="405"/>
      <c r="E48" s="405"/>
      <c r="F48" s="280">
        <f t="shared" si="0"/>
        <v>0</v>
      </c>
    </row>
    <row r="49" spans="1:8" ht="17.100000000000001" customHeight="1" x14ac:dyDescent="0.25">
      <c r="A49" s="279" t="s">
        <v>1676</v>
      </c>
      <c r="B49" s="406"/>
      <c r="C49" s="407"/>
      <c r="D49" s="405"/>
      <c r="E49" s="405"/>
      <c r="F49" s="280">
        <f t="shared" si="0"/>
        <v>0</v>
      </c>
    </row>
    <row r="50" spans="1:8" ht="17.100000000000001" customHeight="1" x14ac:dyDescent="0.25">
      <c r="A50" s="279" t="s">
        <v>1677</v>
      </c>
      <c r="B50" s="406"/>
      <c r="C50" s="407"/>
      <c r="D50" s="405"/>
      <c r="E50" s="405"/>
      <c r="F50" s="280">
        <f t="shared" si="0"/>
        <v>0</v>
      </c>
    </row>
    <row r="51" spans="1:8" ht="17.100000000000001" customHeight="1" x14ac:dyDescent="0.25">
      <c r="A51" s="279" t="s">
        <v>1678</v>
      </c>
      <c r="B51" s="406"/>
      <c r="C51" s="407"/>
      <c r="D51" s="405"/>
      <c r="E51" s="405"/>
      <c r="F51" s="280">
        <f t="shared" si="0"/>
        <v>0</v>
      </c>
    </row>
    <row r="52" spans="1:8" ht="17.100000000000001" customHeight="1" x14ac:dyDescent="0.25">
      <c r="A52" s="279" t="s">
        <v>1679</v>
      </c>
      <c r="B52" s="406"/>
      <c r="C52" s="407"/>
      <c r="D52" s="405"/>
      <c r="E52" s="405"/>
      <c r="F52" s="280">
        <f t="shared" si="0"/>
        <v>0</v>
      </c>
    </row>
    <row r="53" spans="1:8" ht="17.100000000000001" customHeight="1" x14ac:dyDescent="0.25">
      <c r="A53" s="279" t="s">
        <v>1680</v>
      </c>
      <c r="B53" s="406"/>
      <c r="C53" s="407"/>
      <c r="D53" s="405"/>
      <c r="E53" s="405"/>
      <c r="F53" s="280">
        <f t="shared" si="0"/>
        <v>0</v>
      </c>
    </row>
    <row r="54" spans="1:8" ht="17.100000000000001" customHeight="1" x14ac:dyDescent="0.25">
      <c r="A54" s="279" t="s">
        <v>1681</v>
      </c>
      <c r="B54" s="406"/>
      <c r="C54" s="407"/>
      <c r="D54" s="405"/>
      <c r="E54" s="405"/>
      <c r="F54" s="280">
        <f t="shared" si="0"/>
        <v>0</v>
      </c>
    </row>
    <row r="55" spans="1:8" ht="17.100000000000001" customHeight="1" x14ac:dyDescent="0.25">
      <c r="A55" s="279" t="s">
        <v>1682</v>
      </c>
      <c r="B55" s="406"/>
      <c r="C55" s="407"/>
      <c r="D55" s="405"/>
      <c r="E55" s="405"/>
      <c r="F55" s="280">
        <f t="shared" si="0"/>
        <v>0</v>
      </c>
    </row>
    <row r="56" spans="1:8" ht="18.75" customHeight="1" x14ac:dyDescent="0.25">
      <c r="A56" s="279" t="s">
        <v>1683</v>
      </c>
      <c r="B56" s="406"/>
      <c r="C56" s="407"/>
      <c r="D56" s="405"/>
      <c r="E56" s="405"/>
      <c r="F56" s="280">
        <f>D56+E56</f>
        <v>0</v>
      </c>
      <c r="G56" s="60"/>
      <c r="H56" s="60"/>
    </row>
    <row r="57" spans="1:8" ht="18.75" customHeight="1" x14ac:dyDescent="0.25">
      <c r="A57" s="600" t="s">
        <v>1726</v>
      </c>
      <c r="B57" s="601"/>
      <c r="C57" s="601"/>
      <c r="D57" s="601"/>
      <c r="E57" s="601"/>
      <c r="F57" s="602"/>
      <c r="G57" s="60"/>
      <c r="H57" s="60"/>
    </row>
    <row r="58" spans="1:8" s="209" customFormat="1" ht="21.75" customHeight="1" x14ac:dyDescent="0.25">
      <c r="A58" s="609" t="s">
        <v>335</v>
      </c>
      <c r="B58" s="610"/>
      <c r="C58" s="610"/>
      <c r="D58" s="610"/>
      <c r="E58" s="610"/>
      <c r="F58" s="611"/>
    </row>
    <row r="59" spans="1:8" s="22" customFormat="1" ht="21" customHeight="1" x14ac:dyDescent="0.25">
      <c r="A59" s="29" t="s">
        <v>8</v>
      </c>
      <c r="B59" s="640" t="s">
        <v>334</v>
      </c>
      <c r="C59" s="640"/>
      <c r="D59" s="640"/>
      <c r="E59" s="640"/>
      <c r="F59" s="641"/>
    </row>
    <row r="60" spans="1:8" ht="22.5" customHeight="1" x14ac:dyDescent="0.25">
      <c r="A60" s="42" t="s">
        <v>186</v>
      </c>
      <c r="B60" s="39" t="s">
        <v>142</v>
      </c>
      <c r="C60" s="587" t="s">
        <v>357</v>
      </c>
      <c r="D60" s="588"/>
      <c r="E60" s="587" t="s">
        <v>386</v>
      </c>
      <c r="F60" s="612"/>
    </row>
    <row r="61" spans="1:8" ht="25.5" customHeight="1" x14ac:dyDescent="0.25">
      <c r="A61" s="279" t="s">
        <v>215</v>
      </c>
      <c r="B61" s="408"/>
      <c r="C61" s="594"/>
      <c r="D61" s="599"/>
      <c r="E61" s="594"/>
      <c r="F61" s="595"/>
    </row>
    <row r="62" spans="1:8" ht="28.5" customHeight="1" x14ac:dyDescent="0.25">
      <c r="A62" s="279" t="s">
        <v>216</v>
      </c>
      <c r="B62" s="408"/>
      <c r="C62" s="594"/>
      <c r="D62" s="599"/>
      <c r="E62" s="594"/>
      <c r="F62" s="595"/>
    </row>
    <row r="63" spans="1:8" ht="27" customHeight="1" x14ac:dyDescent="0.25">
      <c r="A63" s="279" t="s">
        <v>217</v>
      </c>
      <c r="B63" s="408"/>
      <c r="C63" s="594"/>
      <c r="D63" s="599"/>
      <c r="E63" s="594"/>
      <c r="F63" s="595"/>
    </row>
    <row r="64" spans="1:8" ht="24" customHeight="1" x14ac:dyDescent="0.25">
      <c r="A64" s="279" t="s">
        <v>218</v>
      </c>
      <c r="B64" s="408"/>
      <c r="C64" s="594"/>
      <c r="D64" s="599"/>
      <c r="E64" s="594"/>
      <c r="F64" s="595"/>
    </row>
    <row r="65" spans="1:6" ht="24.75" customHeight="1" x14ac:dyDescent="0.25">
      <c r="A65" s="279" t="s">
        <v>219</v>
      </c>
      <c r="B65" s="408"/>
      <c r="C65" s="594"/>
      <c r="D65" s="599"/>
      <c r="E65" s="594"/>
      <c r="F65" s="595"/>
    </row>
    <row r="66" spans="1:6" s="209" customFormat="1" ht="21.75" customHeight="1" x14ac:dyDescent="0.25">
      <c r="A66" s="603" t="s">
        <v>335</v>
      </c>
      <c r="B66" s="604"/>
      <c r="C66" s="604"/>
      <c r="D66" s="604"/>
      <c r="E66" s="604"/>
      <c r="F66" s="605"/>
    </row>
    <row r="67" spans="1:6" s="22" customFormat="1" ht="22.5" customHeight="1" x14ac:dyDescent="0.25">
      <c r="A67" s="29" t="s">
        <v>9</v>
      </c>
      <c r="B67" s="589" t="s">
        <v>374</v>
      </c>
      <c r="C67" s="590"/>
      <c r="D67" s="590"/>
      <c r="E67" s="590"/>
      <c r="F67" s="591"/>
    </row>
    <row r="68" spans="1:6" ht="17.100000000000001" customHeight="1" x14ac:dyDescent="0.25">
      <c r="A68" s="42" t="s">
        <v>186</v>
      </c>
      <c r="B68" s="39" t="s">
        <v>142</v>
      </c>
      <c r="C68" s="587" t="s">
        <v>355</v>
      </c>
      <c r="D68" s="588"/>
      <c r="E68" s="587" t="s">
        <v>233</v>
      </c>
      <c r="F68" s="612"/>
    </row>
    <row r="69" spans="1:6" ht="17.100000000000001" customHeight="1" x14ac:dyDescent="0.25">
      <c r="A69" s="279" t="s">
        <v>220</v>
      </c>
      <c r="B69" s="408"/>
      <c r="C69" s="594"/>
      <c r="D69" s="599"/>
      <c r="E69" s="594"/>
      <c r="F69" s="595"/>
    </row>
    <row r="70" spans="1:6" ht="17.100000000000001" customHeight="1" x14ac:dyDescent="0.25">
      <c r="A70" s="279" t="s">
        <v>221</v>
      </c>
      <c r="B70" s="408"/>
      <c r="C70" s="594"/>
      <c r="D70" s="599"/>
      <c r="E70" s="594"/>
      <c r="F70" s="595"/>
    </row>
    <row r="71" spans="1:6" ht="17.100000000000001" customHeight="1" x14ac:dyDescent="0.25">
      <c r="A71" s="279" t="s">
        <v>375</v>
      </c>
      <c r="B71" s="408"/>
      <c r="C71" s="594"/>
      <c r="D71" s="599"/>
      <c r="E71" s="594"/>
      <c r="F71" s="595"/>
    </row>
    <row r="72" spans="1:6" ht="17.100000000000001" customHeight="1" x14ac:dyDescent="0.25">
      <c r="A72" s="279" t="s">
        <v>376</v>
      </c>
      <c r="B72" s="408"/>
      <c r="C72" s="594"/>
      <c r="D72" s="599"/>
      <c r="E72" s="594"/>
      <c r="F72" s="595"/>
    </row>
    <row r="73" spans="1:6" ht="18.75" customHeight="1" x14ac:dyDescent="0.25">
      <c r="A73" s="279" t="s">
        <v>377</v>
      </c>
      <c r="B73" s="408"/>
      <c r="C73" s="594"/>
      <c r="D73" s="599"/>
      <c r="E73" s="594"/>
      <c r="F73" s="595"/>
    </row>
    <row r="74" spans="1:6" s="209" customFormat="1" ht="21.75" customHeight="1" x14ac:dyDescent="0.25">
      <c r="A74" s="603" t="s">
        <v>335</v>
      </c>
      <c r="B74" s="604"/>
      <c r="C74" s="604"/>
      <c r="D74" s="604"/>
      <c r="E74" s="604"/>
      <c r="F74" s="605"/>
    </row>
    <row r="75" spans="1:6" s="22" customFormat="1" ht="19.5" customHeight="1" x14ac:dyDescent="0.25">
      <c r="A75" s="29" t="s">
        <v>10</v>
      </c>
      <c r="B75" s="589" t="s">
        <v>141</v>
      </c>
      <c r="C75" s="590"/>
      <c r="D75" s="590"/>
      <c r="E75" s="590"/>
      <c r="F75" s="591"/>
    </row>
    <row r="76" spans="1:6" ht="35.25" customHeight="1" x14ac:dyDescent="0.25">
      <c r="A76" s="42" t="s">
        <v>17</v>
      </c>
      <c r="B76" s="39" t="s">
        <v>449</v>
      </c>
      <c r="C76" s="39" t="s">
        <v>355</v>
      </c>
      <c r="D76" s="587" t="s">
        <v>360</v>
      </c>
      <c r="E76" s="588"/>
      <c r="F76" s="43" t="s">
        <v>361</v>
      </c>
    </row>
    <row r="77" spans="1:6" ht="32.25" customHeight="1" x14ac:dyDescent="0.25">
      <c r="A77" s="279" t="s">
        <v>378</v>
      </c>
      <c r="B77" s="406"/>
      <c r="C77" s="409"/>
      <c r="D77" s="592"/>
      <c r="E77" s="593"/>
      <c r="F77" s="278"/>
    </row>
    <row r="78" spans="1:6" ht="36" customHeight="1" x14ac:dyDescent="0.25">
      <c r="A78" s="279" t="s">
        <v>379</v>
      </c>
      <c r="B78" s="406"/>
      <c r="C78" s="409"/>
      <c r="D78" s="592"/>
      <c r="E78" s="593"/>
      <c r="F78" s="278"/>
    </row>
    <row r="79" spans="1:6" ht="36" customHeight="1" x14ac:dyDescent="0.25">
      <c r="A79" s="279" t="s">
        <v>380</v>
      </c>
      <c r="B79" s="406"/>
      <c r="C79" s="409"/>
      <c r="D79" s="592"/>
      <c r="E79" s="593"/>
      <c r="F79" s="278"/>
    </row>
    <row r="80" spans="1:6" ht="36" customHeight="1" x14ac:dyDescent="0.25">
      <c r="A80" s="279" t="s">
        <v>381</v>
      </c>
      <c r="B80" s="406"/>
      <c r="C80" s="409"/>
      <c r="D80" s="592"/>
      <c r="E80" s="593"/>
      <c r="F80" s="278"/>
    </row>
    <row r="81" spans="1:8" ht="36" customHeight="1" x14ac:dyDescent="0.25">
      <c r="A81" s="279" t="s">
        <v>382</v>
      </c>
      <c r="B81" s="406"/>
      <c r="C81" s="409"/>
      <c r="D81" s="592"/>
      <c r="E81" s="593"/>
      <c r="F81" s="278"/>
    </row>
    <row r="82" spans="1:8" ht="36" customHeight="1" x14ac:dyDescent="0.25">
      <c r="A82" s="279" t="s">
        <v>390</v>
      </c>
      <c r="B82" s="406"/>
      <c r="C82" s="409"/>
      <c r="D82" s="592"/>
      <c r="E82" s="593"/>
      <c r="F82" s="278"/>
    </row>
    <row r="83" spans="1:8" ht="30.75" customHeight="1" x14ac:dyDescent="0.25">
      <c r="A83" s="279" t="s">
        <v>391</v>
      </c>
      <c r="B83" s="406"/>
      <c r="C83" s="409"/>
      <c r="D83" s="592"/>
      <c r="E83" s="593"/>
      <c r="F83" s="278"/>
    </row>
    <row r="84" spans="1:8" ht="30.75" customHeight="1" x14ac:dyDescent="0.25">
      <c r="A84" s="279" t="s">
        <v>392</v>
      </c>
      <c r="B84" s="406"/>
      <c r="C84" s="409"/>
      <c r="D84" s="592"/>
      <c r="E84" s="593"/>
      <c r="F84" s="278"/>
    </row>
    <row r="85" spans="1:8" ht="33" customHeight="1" x14ac:dyDescent="0.25">
      <c r="A85" s="279" t="s">
        <v>394</v>
      </c>
      <c r="B85" s="406"/>
      <c r="C85" s="409"/>
      <c r="D85" s="592"/>
      <c r="E85" s="593"/>
      <c r="F85" s="278"/>
    </row>
    <row r="86" spans="1:8" ht="30" customHeight="1" x14ac:dyDescent="0.25">
      <c r="A86" s="279" t="s">
        <v>393</v>
      </c>
      <c r="B86" s="406"/>
      <c r="C86" s="409"/>
      <c r="D86" s="592"/>
      <c r="E86" s="593"/>
      <c r="F86" s="278"/>
    </row>
    <row r="87" spans="1:8" ht="13.5" customHeight="1" x14ac:dyDescent="0.25">
      <c r="A87" s="616" t="s">
        <v>362</v>
      </c>
      <c r="B87" s="617"/>
      <c r="C87" s="617"/>
      <c r="D87" s="617"/>
      <c r="E87" s="617"/>
      <c r="F87" s="618"/>
      <c r="G87" s="61"/>
      <c r="H87" s="61"/>
    </row>
    <row r="88" spans="1:8" ht="18.75" customHeight="1" x14ac:dyDescent="0.25">
      <c r="A88" s="606" t="s">
        <v>358</v>
      </c>
      <c r="B88" s="607"/>
      <c r="C88" s="607"/>
      <c r="D88" s="607"/>
      <c r="E88" s="607"/>
      <c r="F88" s="608"/>
      <c r="G88" s="61"/>
      <c r="H88" s="61"/>
    </row>
    <row r="89" spans="1:8" ht="17.25" customHeight="1" x14ac:dyDescent="0.25">
      <c r="A89" s="606" t="s">
        <v>359</v>
      </c>
      <c r="B89" s="607"/>
      <c r="C89" s="607"/>
      <c r="D89" s="607"/>
      <c r="E89" s="607"/>
      <c r="F89" s="608"/>
      <c r="G89" s="61"/>
      <c r="H89" s="61"/>
    </row>
    <row r="90" spans="1:8" s="209" customFormat="1" ht="21.75" customHeight="1" x14ac:dyDescent="0.25">
      <c r="A90" s="606" t="s">
        <v>389</v>
      </c>
      <c r="B90" s="607"/>
      <c r="C90" s="607"/>
      <c r="D90" s="607"/>
      <c r="E90" s="607"/>
      <c r="F90" s="608"/>
    </row>
    <row r="91" spans="1:8" s="22" customFormat="1" ht="24.75" customHeight="1" x14ac:dyDescent="0.25">
      <c r="A91" s="29" t="s">
        <v>11</v>
      </c>
      <c r="B91" s="589" t="s">
        <v>365</v>
      </c>
      <c r="C91" s="590"/>
      <c r="D91" s="590"/>
      <c r="E91" s="590"/>
      <c r="F91" s="591"/>
    </row>
    <row r="92" spans="1:8" ht="33.75" customHeight="1" x14ac:dyDescent="0.25">
      <c r="A92" s="42" t="s">
        <v>186</v>
      </c>
      <c r="B92" s="39" t="s">
        <v>336</v>
      </c>
      <c r="C92" s="587" t="s">
        <v>369</v>
      </c>
      <c r="D92" s="588"/>
      <c r="E92" s="39" t="s">
        <v>450</v>
      </c>
      <c r="F92" s="43" t="s">
        <v>373</v>
      </c>
    </row>
    <row r="93" spans="1:8" ht="17.100000000000001" customHeight="1" x14ac:dyDescent="0.25">
      <c r="A93" s="279" t="s">
        <v>383</v>
      </c>
      <c r="B93" s="410"/>
      <c r="C93" s="586"/>
      <c r="D93" s="586"/>
      <c r="E93" s="411"/>
      <c r="F93" s="412"/>
    </row>
    <row r="94" spans="1:8" ht="17.100000000000001" customHeight="1" x14ac:dyDescent="0.25">
      <c r="A94" s="279" t="s">
        <v>384</v>
      </c>
      <c r="B94" s="410"/>
      <c r="C94" s="586"/>
      <c r="D94" s="586"/>
      <c r="E94" s="411"/>
      <c r="F94" s="412"/>
    </row>
    <row r="95" spans="1:8" ht="17.100000000000001" customHeight="1" x14ac:dyDescent="0.25">
      <c r="A95" s="279" t="s">
        <v>385</v>
      </c>
      <c r="B95" s="410"/>
      <c r="C95" s="586"/>
      <c r="D95" s="586"/>
      <c r="E95" s="411"/>
      <c r="F95" s="412"/>
    </row>
    <row r="96" spans="1:8" ht="17.100000000000001" customHeight="1" x14ac:dyDescent="0.25">
      <c r="A96" s="279" t="s">
        <v>395</v>
      </c>
      <c r="B96" s="410"/>
      <c r="C96" s="586"/>
      <c r="D96" s="586"/>
      <c r="E96" s="411"/>
      <c r="F96" s="412"/>
    </row>
    <row r="97" spans="1:6" ht="17.100000000000001" customHeight="1" x14ac:dyDescent="0.25">
      <c r="A97" s="279" t="s">
        <v>396</v>
      </c>
      <c r="B97" s="410"/>
      <c r="C97" s="586"/>
      <c r="D97" s="586"/>
      <c r="E97" s="411"/>
      <c r="F97" s="412"/>
    </row>
    <row r="98" spans="1:6" ht="17.100000000000001" customHeight="1" x14ac:dyDescent="0.25">
      <c r="A98" s="279" t="s">
        <v>1684</v>
      </c>
      <c r="B98" s="410"/>
      <c r="C98" s="586"/>
      <c r="D98" s="586"/>
      <c r="E98" s="411"/>
      <c r="F98" s="412"/>
    </row>
    <row r="99" spans="1:6" ht="17.100000000000001" customHeight="1" x14ac:dyDescent="0.25">
      <c r="A99" s="279" t="s">
        <v>1685</v>
      </c>
      <c r="B99" s="410"/>
      <c r="C99" s="586"/>
      <c r="D99" s="586"/>
      <c r="E99" s="411"/>
      <c r="F99" s="412"/>
    </row>
    <row r="100" spans="1:6" ht="17.100000000000001" customHeight="1" x14ac:dyDescent="0.25">
      <c r="A100" s="279" t="s">
        <v>1686</v>
      </c>
      <c r="B100" s="410"/>
      <c r="C100" s="586"/>
      <c r="D100" s="586"/>
      <c r="E100" s="411"/>
      <c r="F100" s="412"/>
    </row>
    <row r="101" spans="1:6" ht="17.100000000000001" customHeight="1" x14ac:dyDescent="0.25">
      <c r="A101" s="279" t="s">
        <v>1692</v>
      </c>
      <c r="B101" s="410"/>
      <c r="C101" s="586"/>
      <c r="D101" s="586"/>
      <c r="E101" s="411"/>
      <c r="F101" s="412"/>
    </row>
    <row r="102" spans="1:6" ht="17.100000000000001" customHeight="1" x14ac:dyDescent="0.25">
      <c r="A102" s="279" t="s">
        <v>1687</v>
      </c>
      <c r="B102" s="410"/>
      <c r="C102" s="586"/>
      <c r="D102" s="586"/>
      <c r="E102" s="411"/>
      <c r="F102" s="412"/>
    </row>
    <row r="103" spans="1:6" ht="17.100000000000001" customHeight="1" x14ac:dyDescent="0.25">
      <c r="A103" s="281" t="s">
        <v>1688</v>
      </c>
      <c r="B103" s="410"/>
      <c r="C103" s="586"/>
      <c r="D103" s="586"/>
      <c r="E103" s="411"/>
      <c r="F103" s="412"/>
    </row>
    <row r="104" spans="1:6" ht="17.100000000000001" customHeight="1" x14ac:dyDescent="0.25">
      <c r="A104" s="279" t="s">
        <v>1689</v>
      </c>
      <c r="B104" s="410"/>
      <c r="C104" s="586"/>
      <c r="D104" s="586"/>
      <c r="E104" s="411"/>
      <c r="F104" s="412"/>
    </row>
    <row r="105" spans="1:6" ht="17.100000000000001" customHeight="1" x14ac:dyDescent="0.25">
      <c r="A105" s="279" t="s">
        <v>1690</v>
      </c>
      <c r="B105" s="410"/>
      <c r="C105" s="586"/>
      <c r="D105" s="586"/>
      <c r="E105" s="411"/>
      <c r="F105" s="412"/>
    </row>
    <row r="106" spans="1:6" ht="17.100000000000001" customHeight="1" x14ac:dyDescent="0.25">
      <c r="A106" s="279" t="s">
        <v>1691</v>
      </c>
      <c r="B106" s="410"/>
      <c r="C106" s="586"/>
      <c r="D106" s="586"/>
      <c r="E106" s="411"/>
      <c r="F106" s="412"/>
    </row>
    <row r="107" spans="1:6" s="209" customFormat="1" ht="21.75" customHeight="1" x14ac:dyDescent="0.25">
      <c r="A107" s="279" t="s">
        <v>1693</v>
      </c>
      <c r="B107" s="410"/>
      <c r="C107" s="594"/>
      <c r="D107" s="599"/>
      <c r="E107" s="411"/>
      <c r="F107" s="412"/>
    </row>
    <row r="108" spans="1:6" s="22" customFormat="1" ht="35.25" customHeight="1" x14ac:dyDescent="0.25">
      <c r="A108" s="606" t="s">
        <v>358</v>
      </c>
      <c r="B108" s="607"/>
      <c r="C108" s="607"/>
      <c r="D108" s="607"/>
      <c r="E108" s="607"/>
      <c r="F108" s="608"/>
    </row>
    <row r="109" spans="1:6" ht="30.75" customHeight="1" x14ac:dyDescent="0.25">
      <c r="A109" s="29" t="s">
        <v>32</v>
      </c>
      <c r="B109" s="589" t="s">
        <v>366</v>
      </c>
      <c r="C109" s="590"/>
      <c r="D109" s="590"/>
      <c r="E109" s="590"/>
      <c r="F109" s="591"/>
    </row>
    <row r="110" spans="1:6" ht="32.25" customHeight="1" x14ac:dyDescent="0.25">
      <c r="A110" s="42" t="s">
        <v>186</v>
      </c>
      <c r="B110" s="39" t="s">
        <v>336</v>
      </c>
      <c r="C110" s="587" t="s">
        <v>451</v>
      </c>
      <c r="D110" s="588"/>
      <c r="E110" s="39" t="s">
        <v>450</v>
      </c>
      <c r="F110" s="43" t="s">
        <v>373</v>
      </c>
    </row>
    <row r="111" spans="1:6" ht="17.100000000000001" customHeight="1" x14ac:dyDescent="0.25">
      <c r="A111" s="279" t="s">
        <v>397</v>
      </c>
      <c r="B111" s="408"/>
      <c r="C111" s="594"/>
      <c r="D111" s="599"/>
      <c r="E111" s="411"/>
      <c r="F111" s="413"/>
    </row>
    <row r="112" spans="1:6" ht="17.100000000000001" customHeight="1" x14ac:dyDescent="0.25">
      <c r="A112" s="279" t="s">
        <v>415</v>
      </c>
      <c r="B112" s="408"/>
      <c r="C112" s="594"/>
      <c r="D112" s="599"/>
      <c r="E112" s="411"/>
      <c r="F112" s="413"/>
    </row>
    <row r="113" spans="1:6" ht="17.100000000000001" customHeight="1" x14ac:dyDescent="0.25">
      <c r="A113" s="279" t="s">
        <v>416</v>
      </c>
      <c r="B113" s="408"/>
      <c r="C113" s="594"/>
      <c r="D113" s="599"/>
      <c r="E113" s="411"/>
      <c r="F113" s="413"/>
    </row>
    <row r="114" spans="1:6" s="209" customFormat="1" ht="18.75" customHeight="1" x14ac:dyDescent="0.25">
      <c r="A114" s="279" t="s">
        <v>417</v>
      </c>
      <c r="B114" s="408"/>
      <c r="C114" s="594"/>
      <c r="D114" s="599"/>
      <c r="E114" s="411"/>
      <c r="F114" s="413"/>
    </row>
    <row r="115" spans="1:6" s="22" customFormat="1" ht="18.75" customHeight="1" x14ac:dyDescent="0.25">
      <c r="A115" s="279" t="s">
        <v>418</v>
      </c>
      <c r="B115" s="408"/>
      <c r="C115" s="594"/>
      <c r="D115" s="599"/>
      <c r="E115" s="411"/>
      <c r="F115" s="413"/>
    </row>
    <row r="116" spans="1:6" ht="33" customHeight="1" x14ac:dyDescent="0.25">
      <c r="A116" s="29" t="s">
        <v>33</v>
      </c>
      <c r="B116" s="589" t="s">
        <v>367</v>
      </c>
      <c r="C116" s="590"/>
      <c r="D116" s="590"/>
      <c r="E116" s="590"/>
      <c r="F116" s="591"/>
    </row>
    <row r="117" spans="1:6" ht="37.5" customHeight="1" x14ac:dyDescent="0.25">
      <c r="A117" s="42" t="s">
        <v>186</v>
      </c>
      <c r="B117" s="39" t="s">
        <v>142</v>
      </c>
      <c r="C117" s="39" t="s">
        <v>369</v>
      </c>
      <c r="D117" s="39" t="s">
        <v>368</v>
      </c>
      <c r="E117" s="39" t="s">
        <v>370</v>
      </c>
      <c r="F117" s="43" t="s">
        <v>372</v>
      </c>
    </row>
    <row r="118" spans="1:6" ht="17.100000000000001" customHeight="1" x14ac:dyDescent="0.25">
      <c r="A118" s="279" t="s">
        <v>39</v>
      </c>
      <c r="B118" s="408"/>
      <c r="C118" s="411"/>
      <c r="D118" s="411"/>
      <c r="E118" s="411"/>
      <c r="F118" s="413"/>
    </row>
    <row r="119" spans="1:6" ht="17.100000000000001" customHeight="1" x14ac:dyDescent="0.25">
      <c r="A119" s="279" t="s">
        <v>40</v>
      </c>
      <c r="B119" s="408"/>
      <c r="C119" s="411"/>
      <c r="D119" s="411"/>
      <c r="E119" s="411"/>
      <c r="F119" s="413"/>
    </row>
    <row r="120" spans="1:6" ht="17.100000000000001" customHeight="1" x14ac:dyDescent="0.25">
      <c r="A120" s="279" t="s">
        <v>41</v>
      </c>
      <c r="B120" s="408"/>
      <c r="C120" s="411"/>
      <c r="D120" s="411"/>
      <c r="E120" s="411"/>
      <c r="F120" s="413"/>
    </row>
    <row r="121" spans="1:6" ht="17.100000000000001" customHeight="1" x14ac:dyDescent="0.25">
      <c r="A121" s="279" t="s">
        <v>42</v>
      </c>
      <c r="B121" s="408"/>
      <c r="C121" s="411"/>
      <c r="D121" s="411"/>
      <c r="E121" s="411"/>
      <c r="F121" s="413"/>
    </row>
    <row r="122" spans="1:6" ht="17.100000000000001" customHeight="1" x14ac:dyDescent="0.25">
      <c r="A122" s="279" t="s">
        <v>43</v>
      </c>
      <c r="B122" s="408"/>
      <c r="C122" s="411"/>
      <c r="D122" s="411"/>
      <c r="E122" s="411"/>
      <c r="F122" s="413"/>
    </row>
    <row r="123" spans="1:6" ht="17.100000000000001" customHeight="1" x14ac:dyDescent="0.25">
      <c r="A123" s="279" t="s">
        <v>421</v>
      </c>
      <c r="B123" s="408"/>
      <c r="C123" s="411"/>
      <c r="D123" s="411"/>
      <c r="E123" s="411"/>
      <c r="F123" s="413"/>
    </row>
    <row r="124" spans="1:6" ht="17.100000000000001" customHeight="1" x14ac:dyDescent="0.25">
      <c r="A124" s="279" t="s">
        <v>422</v>
      </c>
      <c r="B124" s="408"/>
      <c r="C124" s="411"/>
      <c r="D124" s="411"/>
      <c r="E124" s="411"/>
      <c r="F124" s="413"/>
    </row>
    <row r="125" spans="1:6" ht="17.100000000000001" customHeight="1" x14ac:dyDescent="0.25">
      <c r="A125" s="279" t="s">
        <v>423</v>
      </c>
      <c r="B125" s="408"/>
      <c r="C125" s="411"/>
      <c r="D125" s="411"/>
      <c r="E125" s="411"/>
      <c r="F125" s="413"/>
    </row>
    <row r="126" spans="1:6" ht="17.100000000000001" customHeight="1" x14ac:dyDescent="0.25">
      <c r="A126" s="279" t="s">
        <v>424</v>
      </c>
      <c r="B126" s="408"/>
      <c r="C126" s="411"/>
      <c r="D126" s="411"/>
      <c r="E126" s="411"/>
      <c r="F126" s="413"/>
    </row>
    <row r="127" spans="1:6" ht="17.100000000000001" customHeight="1" x14ac:dyDescent="0.25">
      <c r="A127" s="279" t="s">
        <v>425</v>
      </c>
      <c r="B127" s="408"/>
      <c r="C127" s="411"/>
      <c r="D127" s="411"/>
      <c r="E127" s="411"/>
      <c r="F127" s="413"/>
    </row>
    <row r="128" spans="1:6" ht="17.100000000000001" customHeight="1" x14ac:dyDescent="0.25">
      <c r="A128" s="279" t="s">
        <v>426</v>
      </c>
      <c r="B128" s="408"/>
      <c r="C128" s="411"/>
      <c r="D128" s="411"/>
      <c r="E128" s="411"/>
      <c r="F128" s="413"/>
    </row>
    <row r="129" spans="1:6" ht="17.100000000000001" customHeight="1" x14ac:dyDescent="0.25">
      <c r="A129" s="279" t="s">
        <v>427</v>
      </c>
      <c r="B129" s="408"/>
      <c r="C129" s="411"/>
      <c r="D129" s="411"/>
      <c r="E129" s="411"/>
      <c r="F129" s="413"/>
    </row>
    <row r="130" spans="1:6" ht="17.100000000000001" customHeight="1" x14ac:dyDescent="0.25">
      <c r="A130" s="279" t="s">
        <v>428</v>
      </c>
      <c r="B130" s="408"/>
      <c r="C130" s="411"/>
      <c r="D130" s="411"/>
      <c r="E130" s="411"/>
      <c r="F130" s="413"/>
    </row>
    <row r="131" spans="1:6" ht="17.100000000000001" customHeight="1" x14ac:dyDescent="0.25">
      <c r="A131" s="279" t="s">
        <v>429</v>
      </c>
      <c r="B131" s="408"/>
      <c r="C131" s="411"/>
      <c r="D131" s="411"/>
      <c r="E131" s="411"/>
      <c r="F131" s="413"/>
    </row>
    <row r="132" spans="1:6" ht="17.100000000000001" customHeight="1" x14ac:dyDescent="0.25">
      <c r="A132" s="279" t="s">
        <v>430</v>
      </c>
      <c r="B132" s="408"/>
      <c r="C132" s="411"/>
      <c r="D132" s="411"/>
      <c r="E132" s="411"/>
      <c r="F132" s="413"/>
    </row>
    <row r="133" spans="1:6" ht="17.100000000000001" customHeight="1" x14ac:dyDescent="0.25">
      <c r="A133" s="279" t="s">
        <v>431</v>
      </c>
      <c r="B133" s="408"/>
      <c r="C133" s="411"/>
      <c r="D133" s="411"/>
      <c r="E133" s="411"/>
      <c r="F133" s="413"/>
    </row>
    <row r="134" spans="1:6" ht="17.100000000000001" customHeight="1" x14ac:dyDescent="0.25">
      <c r="A134" s="279" t="s">
        <v>432</v>
      </c>
      <c r="B134" s="408"/>
      <c r="C134" s="411"/>
      <c r="D134" s="411"/>
      <c r="E134" s="411"/>
      <c r="F134" s="413"/>
    </row>
    <row r="135" spans="1:6" ht="17.100000000000001" customHeight="1" x14ac:dyDescent="0.25">
      <c r="A135" s="279" t="s">
        <v>433</v>
      </c>
      <c r="B135" s="408"/>
      <c r="C135" s="411"/>
      <c r="D135" s="411"/>
      <c r="E135" s="411"/>
      <c r="F135" s="413"/>
    </row>
    <row r="136" spans="1:6" ht="17.100000000000001" customHeight="1" x14ac:dyDescent="0.25">
      <c r="A136" s="279" t="s">
        <v>434</v>
      </c>
      <c r="B136" s="408"/>
      <c r="C136" s="411"/>
      <c r="D136" s="411"/>
      <c r="E136" s="411"/>
      <c r="F136" s="413"/>
    </row>
    <row r="137" spans="1:6" ht="17.100000000000001" customHeight="1" x14ac:dyDescent="0.25">
      <c r="A137" s="279" t="s">
        <v>435</v>
      </c>
      <c r="B137" s="408"/>
      <c r="C137" s="411"/>
      <c r="D137" s="411"/>
      <c r="E137" s="411"/>
      <c r="F137" s="413"/>
    </row>
    <row r="138" spans="1:6" ht="17.100000000000001" customHeight="1" x14ac:dyDescent="0.25">
      <c r="A138" s="279" t="s">
        <v>1694</v>
      </c>
      <c r="B138" s="408"/>
      <c r="C138" s="411"/>
      <c r="D138" s="411"/>
      <c r="E138" s="411"/>
      <c r="F138" s="413"/>
    </row>
    <row r="139" spans="1:6" ht="17.100000000000001" customHeight="1" x14ac:dyDescent="0.25">
      <c r="A139" s="279" t="s">
        <v>1695</v>
      </c>
      <c r="B139" s="408"/>
      <c r="C139" s="411"/>
      <c r="D139" s="411"/>
      <c r="E139" s="411"/>
      <c r="F139" s="413"/>
    </row>
    <row r="140" spans="1:6" ht="17.100000000000001" customHeight="1" x14ac:dyDescent="0.25">
      <c r="A140" s="279" t="s">
        <v>1696</v>
      </c>
      <c r="B140" s="408"/>
      <c r="C140" s="411"/>
      <c r="D140" s="411"/>
      <c r="E140" s="411"/>
      <c r="F140" s="413"/>
    </row>
    <row r="141" spans="1:6" ht="17.100000000000001" customHeight="1" x14ac:dyDescent="0.25">
      <c r="A141" s="279" t="s">
        <v>1697</v>
      </c>
      <c r="B141" s="408"/>
      <c r="C141" s="411"/>
      <c r="D141" s="411"/>
      <c r="E141" s="411"/>
      <c r="F141" s="413"/>
    </row>
    <row r="142" spans="1:6" ht="17.100000000000001" customHeight="1" x14ac:dyDescent="0.25">
      <c r="A142" s="279" t="s">
        <v>1698</v>
      </c>
      <c r="B142" s="408"/>
      <c r="C142" s="411"/>
      <c r="D142" s="411"/>
      <c r="E142" s="411"/>
      <c r="F142" s="413"/>
    </row>
    <row r="143" spans="1:6" ht="17.100000000000001" customHeight="1" x14ac:dyDescent="0.25">
      <c r="A143" s="279" t="s">
        <v>1699</v>
      </c>
      <c r="B143" s="408"/>
      <c r="C143" s="411"/>
      <c r="D143" s="411"/>
      <c r="E143" s="411"/>
      <c r="F143" s="413"/>
    </row>
    <row r="144" spans="1:6" ht="17.100000000000001" customHeight="1" x14ac:dyDescent="0.25">
      <c r="A144" s="279" t="s">
        <v>1700</v>
      </c>
      <c r="B144" s="408"/>
      <c r="C144" s="411"/>
      <c r="D144" s="411"/>
      <c r="E144" s="411"/>
      <c r="F144" s="413"/>
    </row>
    <row r="145" spans="1:6" ht="17.100000000000001" customHeight="1" x14ac:dyDescent="0.25">
      <c r="A145" s="279" t="s">
        <v>1701</v>
      </c>
      <c r="B145" s="408"/>
      <c r="C145" s="411"/>
      <c r="D145" s="411"/>
      <c r="E145" s="411"/>
      <c r="F145" s="413"/>
    </row>
    <row r="146" spans="1:6" s="209" customFormat="1" ht="21.75" customHeight="1" x14ac:dyDescent="0.25">
      <c r="A146" s="279" t="s">
        <v>1702</v>
      </c>
      <c r="B146" s="408"/>
      <c r="C146" s="409"/>
      <c r="D146" s="409"/>
      <c r="E146" s="411"/>
      <c r="F146" s="413"/>
    </row>
    <row r="147" spans="1:6" s="22" customFormat="1" ht="16.5" customHeight="1" x14ac:dyDescent="0.25">
      <c r="A147" s="279" t="s">
        <v>1703</v>
      </c>
      <c r="B147" s="408"/>
      <c r="C147" s="411"/>
      <c r="D147" s="411"/>
      <c r="E147" s="411"/>
      <c r="F147" s="413"/>
    </row>
    <row r="148" spans="1:6" ht="33.75" customHeight="1" x14ac:dyDescent="0.25">
      <c r="A148" s="29" t="s">
        <v>34</v>
      </c>
      <c r="B148" s="589" t="s">
        <v>371</v>
      </c>
      <c r="C148" s="590"/>
      <c r="D148" s="590"/>
      <c r="E148" s="590"/>
      <c r="F148" s="591"/>
    </row>
    <row r="149" spans="1:6" ht="36.75" customHeight="1" x14ac:dyDescent="0.25">
      <c r="A149" s="42" t="s">
        <v>186</v>
      </c>
      <c r="B149" s="39" t="s">
        <v>142</v>
      </c>
      <c r="C149" s="39" t="s">
        <v>369</v>
      </c>
      <c r="D149" s="39" t="s">
        <v>368</v>
      </c>
      <c r="E149" s="39" t="s">
        <v>370</v>
      </c>
      <c r="F149" s="43" t="s">
        <v>372</v>
      </c>
    </row>
    <row r="150" spans="1:6" ht="17.100000000000001" customHeight="1" x14ac:dyDescent="0.25">
      <c r="A150" s="279" t="s">
        <v>436</v>
      </c>
      <c r="B150" s="408"/>
      <c r="C150" s="411"/>
      <c r="D150" s="411"/>
      <c r="E150" s="411"/>
      <c r="F150" s="413"/>
    </row>
    <row r="151" spans="1:6" ht="17.100000000000001" customHeight="1" x14ac:dyDescent="0.25">
      <c r="A151" s="279" t="s">
        <v>437</v>
      </c>
      <c r="B151" s="408"/>
      <c r="C151" s="411"/>
      <c r="D151" s="411"/>
      <c r="E151" s="411"/>
      <c r="F151" s="413"/>
    </row>
    <row r="152" spans="1:6" ht="17.100000000000001" customHeight="1" x14ac:dyDescent="0.25">
      <c r="A152" s="279" t="s">
        <v>438</v>
      </c>
      <c r="B152" s="408"/>
      <c r="C152" s="411"/>
      <c r="D152" s="411"/>
      <c r="E152" s="411"/>
      <c r="F152" s="413"/>
    </row>
    <row r="153" spans="1:6" ht="17.100000000000001" customHeight="1" x14ac:dyDescent="0.25">
      <c r="A153" s="279" t="s">
        <v>439</v>
      </c>
      <c r="B153" s="408"/>
      <c r="C153" s="411"/>
      <c r="D153" s="411"/>
      <c r="E153" s="411"/>
      <c r="F153" s="413"/>
    </row>
    <row r="154" spans="1:6" ht="17.100000000000001" customHeight="1" x14ac:dyDescent="0.25">
      <c r="A154" s="279" t="s">
        <v>440</v>
      </c>
      <c r="B154" s="408"/>
      <c r="C154" s="411"/>
      <c r="D154" s="411"/>
      <c r="E154" s="411"/>
      <c r="F154" s="413"/>
    </row>
    <row r="155" spans="1:6" ht="17.100000000000001" customHeight="1" x14ac:dyDescent="0.25">
      <c r="A155" s="279" t="s">
        <v>441</v>
      </c>
      <c r="B155" s="408"/>
      <c r="C155" s="411"/>
      <c r="D155" s="411"/>
      <c r="E155" s="411"/>
      <c r="F155" s="413"/>
    </row>
    <row r="156" spans="1:6" ht="17.100000000000001" customHeight="1" x14ac:dyDescent="0.25">
      <c r="A156" s="279" t="s">
        <v>442</v>
      </c>
      <c r="B156" s="408"/>
      <c r="C156" s="411"/>
      <c r="D156" s="411"/>
      <c r="E156" s="411"/>
      <c r="F156" s="413"/>
    </row>
    <row r="157" spans="1:6" ht="17.100000000000001" customHeight="1" x14ac:dyDescent="0.25">
      <c r="A157" s="279" t="s">
        <v>443</v>
      </c>
      <c r="B157" s="408"/>
      <c r="C157" s="411"/>
      <c r="D157" s="411"/>
      <c r="E157" s="411"/>
      <c r="F157" s="413"/>
    </row>
    <row r="158" spans="1:6" ht="17.100000000000001" customHeight="1" x14ac:dyDescent="0.25">
      <c r="A158" s="279" t="s">
        <v>444</v>
      </c>
      <c r="B158" s="408"/>
      <c r="C158" s="411"/>
      <c r="D158" s="411"/>
      <c r="E158" s="411"/>
      <c r="F158" s="413"/>
    </row>
    <row r="159" spans="1:6" ht="16.5" customHeight="1" x14ac:dyDescent="0.25">
      <c r="A159" s="279" t="s">
        <v>445</v>
      </c>
      <c r="B159" s="408"/>
      <c r="C159" s="411"/>
      <c r="D159" s="411"/>
      <c r="E159" s="411"/>
      <c r="F159" s="413"/>
    </row>
    <row r="160" spans="1:6" ht="17.100000000000001" customHeight="1" x14ac:dyDescent="0.25">
      <c r="A160" s="279" t="s">
        <v>1704</v>
      </c>
      <c r="B160" s="408"/>
      <c r="C160" s="411"/>
      <c r="D160" s="411"/>
      <c r="E160" s="411"/>
      <c r="F160" s="413"/>
    </row>
    <row r="161" spans="1:6" ht="17.100000000000001" customHeight="1" x14ac:dyDescent="0.25">
      <c r="A161" s="279" t="s">
        <v>1705</v>
      </c>
      <c r="B161" s="408"/>
      <c r="C161" s="411"/>
      <c r="D161" s="411"/>
      <c r="E161" s="411"/>
      <c r="F161" s="413"/>
    </row>
    <row r="162" spans="1:6" ht="17.100000000000001" customHeight="1" x14ac:dyDescent="0.25">
      <c r="A162" s="279" t="s">
        <v>1706</v>
      </c>
      <c r="B162" s="408"/>
      <c r="C162" s="411"/>
      <c r="D162" s="411"/>
      <c r="E162" s="411"/>
      <c r="F162" s="413"/>
    </row>
    <row r="163" spans="1:6" ht="17.100000000000001" customHeight="1" x14ac:dyDescent="0.25">
      <c r="A163" s="279" t="s">
        <v>1707</v>
      </c>
      <c r="B163" s="408"/>
      <c r="C163" s="411"/>
      <c r="D163" s="411"/>
      <c r="E163" s="411"/>
      <c r="F163" s="413"/>
    </row>
    <row r="164" spans="1:6" ht="17.100000000000001" customHeight="1" x14ac:dyDescent="0.25">
      <c r="A164" s="279" t="s">
        <v>1708</v>
      </c>
      <c r="B164" s="408"/>
      <c r="C164" s="411"/>
      <c r="D164" s="411"/>
      <c r="E164" s="411"/>
      <c r="F164" s="413"/>
    </row>
    <row r="165" spans="1:6" ht="17.100000000000001" customHeight="1" x14ac:dyDescent="0.25">
      <c r="A165" s="279" t="s">
        <v>1709</v>
      </c>
      <c r="B165" s="408"/>
      <c r="C165" s="411"/>
      <c r="D165" s="411"/>
      <c r="E165" s="411"/>
      <c r="F165" s="413"/>
    </row>
    <row r="166" spans="1:6" ht="17.100000000000001" customHeight="1" x14ac:dyDescent="0.25">
      <c r="A166" s="279" t="s">
        <v>1710</v>
      </c>
      <c r="B166" s="408"/>
      <c r="C166" s="411"/>
      <c r="D166" s="411"/>
      <c r="E166" s="411"/>
      <c r="F166" s="413"/>
    </row>
    <row r="167" spans="1:6" ht="17.100000000000001" customHeight="1" x14ac:dyDescent="0.25">
      <c r="A167" s="279" t="s">
        <v>1711</v>
      </c>
      <c r="B167" s="408"/>
      <c r="C167" s="411"/>
      <c r="D167" s="411"/>
      <c r="E167" s="411"/>
      <c r="F167" s="413"/>
    </row>
    <row r="168" spans="1:6" s="23" customFormat="1" ht="20.25" customHeight="1" x14ac:dyDescent="0.25">
      <c r="A168" s="279" t="s">
        <v>1712</v>
      </c>
      <c r="B168" s="408"/>
      <c r="C168" s="409"/>
      <c r="D168" s="409"/>
      <c r="E168" s="411"/>
      <c r="F168" s="413"/>
    </row>
    <row r="169" spans="1:6" s="23" customFormat="1" ht="20.25" customHeight="1" x14ac:dyDescent="0.25">
      <c r="A169" s="279" t="s">
        <v>1713</v>
      </c>
      <c r="B169" s="408"/>
      <c r="C169" s="411"/>
      <c r="D169" s="411"/>
      <c r="E169" s="411"/>
      <c r="F169" s="413"/>
    </row>
    <row r="170" spans="1:6" s="28" customFormat="1" ht="20.25" customHeight="1" x14ac:dyDescent="0.25">
      <c r="A170" s="56" t="s">
        <v>35</v>
      </c>
      <c r="B170" s="655" t="s">
        <v>222</v>
      </c>
      <c r="C170" s="656"/>
      <c r="D170" s="656"/>
      <c r="E170" s="656"/>
      <c r="F170" s="657"/>
    </row>
    <row r="171" spans="1:6" s="28" customFormat="1" ht="20.25" customHeight="1" x14ac:dyDescent="0.25">
      <c r="A171" s="42" t="s">
        <v>17</v>
      </c>
      <c r="B171" s="587" t="s">
        <v>234</v>
      </c>
      <c r="C171" s="639"/>
      <c r="D171" s="588"/>
      <c r="E171" s="635" t="s">
        <v>155</v>
      </c>
      <c r="F171" s="636"/>
    </row>
    <row r="172" spans="1:6" s="28" customFormat="1" ht="20.25" customHeight="1" x14ac:dyDescent="0.25">
      <c r="A172" s="27" t="s">
        <v>446</v>
      </c>
      <c r="B172" s="592"/>
      <c r="C172" s="615"/>
      <c r="D172" s="593"/>
      <c r="E172" s="613"/>
      <c r="F172" s="614"/>
    </row>
    <row r="173" spans="1:6" ht="20.25" customHeight="1" x14ac:dyDescent="0.25">
      <c r="A173" s="27" t="s">
        <v>447</v>
      </c>
      <c r="B173" s="592"/>
      <c r="C173" s="615"/>
      <c r="D173" s="593"/>
      <c r="E173" s="613"/>
      <c r="F173" s="614"/>
    </row>
    <row r="174" spans="1:6" ht="20.25" customHeight="1" x14ac:dyDescent="0.25">
      <c r="A174" s="27" t="s">
        <v>1714</v>
      </c>
      <c r="B174" s="592"/>
      <c r="C174" s="615"/>
      <c r="D174" s="593"/>
      <c r="E174" s="613"/>
      <c r="F174" s="614"/>
    </row>
    <row r="175" spans="1:6" ht="20.25" customHeight="1" x14ac:dyDescent="0.25">
      <c r="A175" s="27" t="s">
        <v>1715</v>
      </c>
      <c r="B175" s="592"/>
      <c r="C175" s="615"/>
      <c r="D175" s="593"/>
      <c r="E175" s="613"/>
      <c r="F175" s="614"/>
    </row>
    <row r="176" spans="1:6" ht="20.25" customHeight="1" x14ac:dyDescent="0.25">
      <c r="A176" s="27" t="s">
        <v>1716</v>
      </c>
      <c r="B176" s="592"/>
      <c r="C176" s="615"/>
      <c r="D176" s="593"/>
      <c r="E176" s="613"/>
      <c r="F176" s="614"/>
    </row>
    <row r="177" spans="1:8" ht="20.25" customHeight="1" x14ac:dyDescent="0.25">
      <c r="A177" s="27" t="s">
        <v>1717</v>
      </c>
      <c r="B177" s="594"/>
      <c r="C177" s="596"/>
      <c r="D177" s="599"/>
      <c r="E177" s="613"/>
      <c r="F177" s="614"/>
    </row>
    <row r="178" spans="1:8" ht="20.25" customHeight="1" x14ac:dyDescent="0.25">
      <c r="A178" s="27" t="s">
        <v>1718</v>
      </c>
      <c r="B178" s="592"/>
      <c r="C178" s="615"/>
      <c r="D178" s="593"/>
      <c r="E178" s="613"/>
      <c r="F178" s="614"/>
    </row>
    <row r="179" spans="1:8" ht="20.25" customHeight="1" x14ac:dyDescent="0.25">
      <c r="A179" s="27" t="s">
        <v>1719</v>
      </c>
      <c r="B179" s="399"/>
      <c r="C179" s="402"/>
      <c r="D179" s="400"/>
      <c r="E179" s="414"/>
      <c r="F179" s="415"/>
    </row>
    <row r="180" spans="1:8" s="22" customFormat="1" ht="20.25" customHeight="1" x14ac:dyDescent="0.25">
      <c r="A180" s="27" t="s">
        <v>1720</v>
      </c>
      <c r="B180" s="399"/>
      <c r="C180" s="402"/>
      <c r="D180" s="400"/>
      <c r="E180" s="414"/>
      <c r="F180" s="415"/>
    </row>
    <row r="181" spans="1:8" ht="20.25" customHeight="1" x14ac:dyDescent="0.25">
      <c r="A181" s="27" t="s">
        <v>1721</v>
      </c>
      <c r="B181" s="592"/>
      <c r="C181" s="615"/>
      <c r="D181" s="593"/>
      <c r="E181" s="613"/>
      <c r="F181" s="614"/>
    </row>
    <row r="182" spans="1:8" ht="20.25" customHeight="1" x14ac:dyDescent="0.25">
      <c r="A182" s="29" t="s">
        <v>36</v>
      </c>
      <c r="B182" s="652" t="s">
        <v>453</v>
      </c>
      <c r="C182" s="653"/>
      <c r="D182" s="653"/>
      <c r="E182" s="653"/>
      <c r="F182" s="654"/>
    </row>
    <row r="183" spans="1:8" ht="22.5" customHeight="1" x14ac:dyDescent="0.25">
      <c r="A183" s="27" t="s">
        <v>1722</v>
      </c>
      <c r="B183" s="633" t="s">
        <v>235</v>
      </c>
      <c r="C183" s="633"/>
      <c r="D183" s="586"/>
      <c r="E183" s="586"/>
      <c r="F183" s="634"/>
    </row>
    <row r="184" spans="1:8" ht="21.75" customHeight="1" x14ac:dyDescent="0.25">
      <c r="A184" s="479" t="s">
        <v>1723</v>
      </c>
      <c r="B184" s="633" t="s">
        <v>236</v>
      </c>
      <c r="C184" s="633"/>
      <c r="D184" s="586"/>
      <c r="E184" s="586"/>
      <c r="F184" s="634"/>
    </row>
    <row r="185" spans="1:8" ht="24" customHeight="1" x14ac:dyDescent="0.25">
      <c r="A185" s="29" t="s">
        <v>195</v>
      </c>
      <c r="B185" s="652" t="s">
        <v>136</v>
      </c>
      <c r="C185" s="653"/>
      <c r="D185" s="653"/>
      <c r="E185" s="653"/>
      <c r="F185" s="654"/>
    </row>
    <row r="186" spans="1:8" s="25" customFormat="1" ht="96" customHeight="1" thickBot="1" x14ac:dyDescent="0.3">
      <c r="A186" s="646"/>
      <c r="B186" s="647"/>
      <c r="C186" s="647"/>
      <c r="D186" s="647"/>
      <c r="E186" s="647"/>
      <c r="F186" s="648"/>
      <c r="G186" s="62"/>
      <c r="H186" s="62"/>
    </row>
    <row r="187" spans="1:8" s="25" customFormat="1" ht="13.5" customHeight="1" x14ac:dyDescent="0.25">
      <c r="A187" s="44"/>
      <c r="B187" s="205"/>
      <c r="F187" s="30"/>
      <c r="G187" s="62"/>
      <c r="H187" s="62"/>
    </row>
    <row r="188" spans="1:8" s="25" customFormat="1" ht="69" customHeight="1" x14ac:dyDescent="0.25">
      <c r="A188" s="643" t="s">
        <v>356</v>
      </c>
      <c r="B188" s="643"/>
      <c r="C188" s="643"/>
      <c r="D188" s="643"/>
      <c r="E188" s="643"/>
      <c r="F188" s="643"/>
      <c r="G188" s="62"/>
      <c r="H188" s="62"/>
    </row>
    <row r="189" spans="1:8" s="25" customFormat="1" ht="36" customHeight="1" x14ac:dyDescent="0.25">
      <c r="A189" s="643" t="s">
        <v>12</v>
      </c>
      <c r="B189" s="643"/>
      <c r="C189" s="643"/>
      <c r="D189" s="643"/>
      <c r="E189" s="643"/>
      <c r="F189" s="643"/>
      <c r="G189" s="62"/>
      <c r="H189" s="62"/>
    </row>
    <row r="190" spans="1:8" ht="51" customHeight="1" x14ac:dyDescent="0.25">
      <c r="A190" s="643" t="s">
        <v>13</v>
      </c>
      <c r="B190" s="643"/>
      <c r="C190" s="643"/>
      <c r="D190" s="643"/>
      <c r="E190" s="643"/>
      <c r="F190" s="643"/>
    </row>
    <row r="191" spans="1:8" ht="20.25" customHeight="1" x14ac:dyDescent="0.25">
      <c r="A191" s="651" t="s">
        <v>458</v>
      </c>
      <c r="B191" s="651"/>
      <c r="C191" s="651"/>
      <c r="D191" s="651"/>
      <c r="E191" s="651"/>
      <c r="F191" s="651"/>
    </row>
    <row r="192" spans="1:8" x14ac:dyDescent="0.25">
      <c r="A192" s="202"/>
      <c r="B192" s="202"/>
      <c r="C192" s="202"/>
      <c r="D192" s="202"/>
      <c r="E192" s="202"/>
      <c r="F192" s="202"/>
    </row>
    <row r="193" spans="1:6" ht="15.75" customHeight="1" x14ac:dyDescent="0.25">
      <c r="A193" s="645" t="s">
        <v>137</v>
      </c>
      <c r="B193" s="645"/>
      <c r="C193" s="649">
        <f>C34</f>
        <v>0</v>
      </c>
      <c r="D193" s="649"/>
      <c r="E193" s="25"/>
      <c r="F193" s="25"/>
    </row>
    <row r="194" spans="1:6" x14ac:dyDescent="0.25">
      <c r="A194" s="211"/>
      <c r="B194" s="25"/>
      <c r="C194" s="461"/>
      <c r="D194" s="461"/>
      <c r="E194" s="25"/>
      <c r="F194" s="25"/>
    </row>
    <row r="195" spans="1:6" ht="15.75" customHeight="1" x14ac:dyDescent="0.25">
      <c r="A195" s="645" t="s">
        <v>138</v>
      </c>
      <c r="B195" s="645"/>
      <c r="C195" s="649">
        <f>C28</f>
        <v>0</v>
      </c>
      <c r="D195" s="649"/>
      <c r="E195" s="25"/>
      <c r="F195" s="25"/>
    </row>
    <row r="196" spans="1:6" x14ac:dyDescent="0.25">
      <c r="A196" s="211"/>
      <c r="B196" s="25"/>
      <c r="C196" s="205"/>
      <c r="D196" s="205"/>
      <c r="E196" s="25"/>
      <c r="F196" s="25"/>
    </row>
    <row r="197" spans="1:6" x14ac:dyDescent="0.25">
      <c r="A197" s="645" t="s">
        <v>50</v>
      </c>
      <c r="B197" s="645"/>
      <c r="C197" s="650"/>
      <c r="D197" s="650"/>
      <c r="E197" s="25"/>
      <c r="F197" s="25"/>
    </row>
    <row r="198" spans="1:6" x14ac:dyDescent="0.25">
      <c r="A198" s="211"/>
      <c r="B198" s="25"/>
      <c r="C198" s="25"/>
      <c r="D198" s="25"/>
      <c r="E198" s="25"/>
      <c r="F198" s="25"/>
    </row>
    <row r="199" spans="1:6" x14ac:dyDescent="0.25">
      <c r="A199" s="211"/>
      <c r="B199" s="25"/>
      <c r="C199" s="25"/>
      <c r="D199" s="25"/>
      <c r="E199" s="25"/>
      <c r="F199" s="25"/>
    </row>
    <row r="200" spans="1:6" x14ac:dyDescent="0.25">
      <c r="A200" s="211"/>
      <c r="B200" s="25"/>
      <c r="C200" s="25"/>
      <c r="D200" s="25"/>
      <c r="E200" s="25"/>
      <c r="F200" s="25"/>
    </row>
    <row r="201" spans="1:6" x14ac:dyDescent="0.25">
      <c r="A201" s="211"/>
      <c r="B201" s="25"/>
      <c r="C201" s="25"/>
      <c r="D201" s="25"/>
      <c r="E201" s="25"/>
      <c r="F201" s="25"/>
    </row>
    <row r="202" spans="1:6" x14ac:dyDescent="0.25">
      <c r="A202" s="211"/>
      <c r="B202" s="25"/>
      <c r="C202" s="195"/>
      <c r="D202" s="25" t="s">
        <v>14</v>
      </c>
      <c r="E202" s="25"/>
      <c r="F202" s="25"/>
    </row>
    <row r="203" spans="1:6" ht="33" customHeight="1" x14ac:dyDescent="0.25">
      <c r="A203" s="211"/>
      <c r="B203" s="25"/>
      <c r="C203" s="25"/>
      <c r="D203" s="25"/>
      <c r="E203" s="25"/>
      <c r="F203" s="25"/>
    </row>
    <row r="204" spans="1:6" ht="15.75" customHeight="1" x14ac:dyDescent="0.25">
      <c r="A204" s="211"/>
      <c r="B204" s="463"/>
      <c r="C204" s="25"/>
      <c r="D204" s="24"/>
      <c r="E204" s="644"/>
      <c r="F204" s="644"/>
    </row>
    <row r="205" spans="1:6" x14ac:dyDescent="0.25">
      <c r="A205" s="211"/>
      <c r="B205" s="206" t="s">
        <v>139</v>
      </c>
      <c r="C205" s="25"/>
      <c r="D205" s="59"/>
      <c r="E205" s="642" t="s">
        <v>140</v>
      </c>
      <c r="F205" s="642"/>
    </row>
    <row r="206" spans="1:6" x14ac:dyDescent="0.25">
      <c r="A206" s="211"/>
      <c r="B206" s="25"/>
      <c r="C206" s="25"/>
      <c r="D206" s="25"/>
      <c r="E206" s="25"/>
      <c r="F206" s="25"/>
    </row>
    <row r="207" spans="1:6" x14ac:dyDescent="0.25">
      <c r="A207" s="211"/>
      <c r="B207" s="25"/>
      <c r="C207" s="25"/>
      <c r="D207" s="25"/>
      <c r="E207" s="25"/>
      <c r="F207" s="25"/>
    </row>
  </sheetData>
  <sheetProtection algorithmName="SHA-512" hashValue="cTxz9WoZollAdV7IDuF3Zuc5+qWjTaekROCMSLzQD9TqQAxevLGJAGW+4UzigWo2H/kMy9lzPA9U47uE0T9yog==" saltValue="Dv7iP1B8g1K9eP/TE7dY3A==" spinCount="100000" sheet="1" selectLockedCells="1"/>
  <mergeCells count="148">
    <mergeCell ref="D184:F184"/>
    <mergeCell ref="B171:D171"/>
    <mergeCell ref="B35:F35"/>
    <mergeCell ref="B59:F59"/>
    <mergeCell ref="C33:F33"/>
    <mergeCell ref="A13:F13"/>
    <mergeCell ref="E205:F205"/>
    <mergeCell ref="A188:F188"/>
    <mergeCell ref="A189:F189"/>
    <mergeCell ref="E204:F204"/>
    <mergeCell ref="A197:B197"/>
    <mergeCell ref="A193:B193"/>
    <mergeCell ref="A195:B195"/>
    <mergeCell ref="A186:F186"/>
    <mergeCell ref="C193:D193"/>
    <mergeCell ref="C195:D195"/>
    <mergeCell ref="C197:D197"/>
    <mergeCell ref="A190:F190"/>
    <mergeCell ref="A191:F191"/>
    <mergeCell ref="E181:F181"/>
    <mergeCell ref="B185:F185"/>
    <mergeCell ref="B170:F170"/>
    <mergeCell ref="B182:F182"/>
    <mergeCell ref="B183:C183"/>
    <mergeCell ref="A29:F29"/>
    <mergeCell ref="B184:C184"/>
    <mergeCell ref="D183:F183"/>
    <mergeCell ref="B75:F75"/>
    <mergeCell ref="B30:F30"/>
    <mergeCell ref="B172:D172"/>
    <mergeCell ref="B173:D173"/>
    <mergeCell ref="B174:D174"/>
    <mergeCell ref="B175:D175"/>
    <mergeCell ref="B181:D181"/>
    <mergeCell ref="E171:F171"/>
    <mergeCell ref="B178:D178"/>
    <mergeCell ref="E178:F178"/>
    <mergeCell ref="C31:F31"/>
    <mergeCell ref="C32:F32"/>
    <mergeCell ref="C34:F34"/>
    <mergeCell ref="E174:F174"/>
    <mergeCell ref="E173:F173"/>
    <mergeCell ref="E172:F172"/>
    <mergeCell ref="B36:C36"/>
    <mergeCell ref="B37:C37"/>
    <mergeCell ref="B38:C38"/>
    <mergeCell ref="B39:C39"/>
    <mergeCell ref="C60:D60"/>
    <mergeCell ref="A6:F6"/>
    <mergeCell ref="B15:F15"/>
    <mergeCell ref="C23:F23"/>
    <mergeCell ref="C24:F24"/>
    <mergeCell ref="C25:F25"/>
    <mergeCell ref="C28:F28"/>
    <mergeCell ref="E20:F20"/>
    <mergeCell ref="E21:F21"/>
    <mergeCell ref="E19:F19"/>
    <mergeCell ref="C16:F16"/>
    <mergeCell ref="C18:F18"/>
    <mergeCell ref="A9:C9"/>
    <mergeCell ref="A10:C10"/>
    <mergeCell ref="A11:C11"/>
    <mergeCell ref="A7:F7"/>
    <mergeCell ref="A12:D12"/>
    <mergeCell ref="D76:E76"/>
    <mergeCell ref="D77:E77"/>
    <mergeCell ref="D78:E78"/>
    <mergeCell ref="D84:E84"/>
    <mergeCell ref="D85:E85"/>
    <mergeCell ref="D86:E86"/>
    <mergeCell ref="B177:D177"/>
    <mergeCell ref="E177:F177"/>
    <mergeCell ref="E176:F176"/>
    <mergeCell ref="B176:D176"/>
    <mergeCell ref="E175:F175"/>
    <mergeCell ref="D80:E80"/>
    <mergeCell ref="D81:E81"/>
    <mergeCell ref="A87:F87"/>
    <mergeCell ref="A88:F88"/>
    <mergeCell ref="A89:F89"/>
    <mergeCell ref="A90:F90"/>
    <mergeCell ref="B148:F148"/>
    <mergeCell ref="C104:D104"/>
    <mergeCell ref="C105:D105"/>
    <mergeCell ref="C106:D106"/>
    <mergeCell ref="C101:D101"/>
    <mergeCell ref="B116:F116"/>
    <mergeCell ref="C110:D110"/>
    <mergeCell ref="A74:F74"/>
    <mergeCell ref="A58:F58"/>
    <mergeCell ref="C64:D64"/>
    <mergeCell ref="C72:D72"/>
    <mergeCell ref="C70:D70"/>
    <mergeCell ref="E70:F70"/>
    <mergeCell ref="C71:D71"/>
    <mergeCell ref="E71:F71"/>
    <mergeCell ref="E72:F72"/>
    <mergeCell ref="B67:F67"/>
    <mergeCell ref="C68:D68"/>
    <mergeCell ref="E68:F68"/>
    <mergeCell ref="C69:D69"/>
    <mergeCell ref="C65:D65"/>
    <mergeCell ref="E60:F60"/>
    <mergeCell ref="E62:F62"/>
    <mergeCell ref="E61:F61"/>
    <mergeCell ref="E63:F63"/>
    <mergeCell ref="E65:F65"/>
    <mergeCell ref="E64:F64"/>
    <mergeCell ref="C62:D62"/>
    <mergeCell ref="C63:D63"/>
    <mergeCell ref="C61:D61"/>
    <mergeCell ref="C111:D111"/>
    <mergeCell ref="C112:D112"/>
    <mergeCell ref="C113:D113"/>
    <mergeCell ref="C114:D114"/>
    <mergeCell ref="C115:D115"/>
    <mergeCell ref="A108:F108"/>
    <mergeCell ref="B109:F109"/>
    <mergeCell ref="C96:D96"/>
    <mergeCell ref="C97:D97"/>
    <mergeCell ref="C100:D100"/>
    <mergeCell ref="C102:D102"/>
    <mergeCell ref="C107:D107"/>
    <mergeCell ref="C103:D103"/>
    <mergeCell ref="B1:C1"/>
    <mergeCell ref="B2:C2"/>
    <mergeCell ref="B3:C3"/>
    <mergeCell ref="B4:C4"/>
    <mergeCell ref="C98:D98"/>
    <mergeCell ref="C99:D99"/>
    <mergeCell ref="C92:D92"/>
    <mergeCell ref="C94:D94"/>
    <mergeCell ref="B91:F91"/>
    <mergeCell ref="C93:D93"/>
    <mergeCell ref="C95:D95"/>
    <mergeCell ref="D82:E82"/>
    <mergeCell ref="D83:E83"/>
    <mergeCell ref="E69:F69"/>
    <mergeCell ref="B40:F40"/>
    <mergeCell ref="C27:F27"/>
    <mergeCell ref="C17:F17"/>
    <mergeCell ref="C26:F26"/>
    <mergeCell ref="E22:F22"/>
    <mergeCell ref="C73:D73"/>
    <mergeCell ref="E73:F73"/>
    <mergeCell ref="A57:F57"/>
    <mergeCell ref="D79:E79"/>
    <mergeCell ref="A66:F66"/>
  </mergeCells>
  <dataValidations count="11">
    <dataValidation type="textLength" operator="equal" allowBlank="1" showInputMessage="1" showErrorMessage="1" promptTitle="NAPOMENA:" prompt="7 - znakova" sqref="E20:F20" xr:uid="{00000000-0002-0000-0000-000000000000}">
      <formula1>7</formula1>
    </dataValidation>
    <dataValidation type="textLength" operator="equal" allowBlank="1" showInputMessage="1" showErrorMessage="1" promptTitle="NAPOMENA:" prompt="11 - znakova" sqref="C20" xr:uid="{00000000-0002-0000-0000-000001000000}">
      <formula1>11</formula1>
    </dataValidation>
    <dataValidation type="textLength" operator="equal" allowBlank="1" showInputMessage="1" showErrorMessage="1" promptTitle="NAPOMENA:" prompt="8 - znakova" sqref="C21" xr:uid="{00000000-0002-0000-0000-000002000000}">
      <formula1>8</formula1>
    </dataValidation>
    <dataValidation type="textLength" operator="equal" allowBlank="1" showInputMessage="1" showErrorMessage="1" promptTitle="NAPOMENA:" prompt="5 - znakova" sqref="C19" xr:uid="{00000000-0002-0000-0000-000003000000}">
      <formula1>5</formula1>
    </dataValidation>
    <dataValidation allowBlank="1" showInputMessage="1" showErrorMessage="1" promptTitle="NAPOMENA:" prompt="Službena e-mail adresa sportskog kluba koja će se koristiti za daljnju komunikaciju" sqref="C25:F25" xr:uid="{00000000-0002-0000-0000-000004000000}"/>
    <dataValidation allowBlank="1" showInputMessage="1" showErrorMessage="1" promptTitle="NAPOMENA:" prompt="Ukoliko je primjenjivo" sqref="C26:F26" xr:uid="{00000000-0002-0000-0000-000005000000}"/>
    <dataValidation allowBlank="1" showInputMessage="1" showErrorMessage="1" promptTitle="NAPOMENA:" prompt="Datum upisa u Registar udruga" sqref="E21:F21" xr:uid="{00000000-0002-0000-0000-000006000000}"/>
    <dataValidation allowBlank="1" showInputMessage="1" showErrorMessage="1" promptTitle="NAPOMENA:" prompt="Upisati stupanj (rang) natjecanja na nacionalnoj razini" sqref="E93:E107" xr:uid="{00000000-0002-0000-0000-000007000000}"/>
    <dataValidation allowBlank="1" showInputMessage="1" showErrorMessage="1" promptTitle="NAPOMENA:" prompt="Upisati stupanj (rang) natjecanja na međunarodnoj razini" sqref="E111:E115" xr:uid="{00000000-0002-0000-0000-000008000000}"/>
    <dataValidation operator="equal" allowBlank="1" showInputMessage="1" showErrorMessage="1" sqref="C22" xr:uid="{00000000-0002-0000-0000-000009000000}"/>
    <dataValidation allowBlank="1" showInputMessage="1" showErrorMessage="1" promptTitle="NAPOMENA:" prompt="Naziv natjecanja na kojemu je sportaš nastupio kao član reprezentacije" sqref="E61:F65" xr:uid="{00000000-0002-0000-0000-00000A000000}"/>
  </dataValidations>
  <pageMargins left="0.31496062992125984" right="0.31496062992125984" top="0.35433070866141736" bottom="0.35433070866141736" header="0.11811023622047245" footer="0.11811023622047245"/>
  <pageSetup paperSize="9" scale="70" fitToHeight="0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promptTitle="Koristiti padajući izbornik" prompt="Izabrati uzrasnu kategoriju prema nomenklaturi nacionalnog saveza" xr:uid="{00000000-0002-0000-0000-00000B000000}">
          <x14:formula1>
            <xm:f>'LEGENDA - OPIS'!$D$37:$D$49</xm:f>
          </x14:formula1>
          <xm:sqref>C77:C86 C61:D65 B93:B107 B111:B115 C69:D73</xm:sqref>
        </x14:dataValidation>
        <x14:dataValidation type="list" allowBlank="1" showInputMessage="1" showErrorMessage="1" promptTitle="Koristiti padajući izbornik" prompt="Izabrati naziv banke" xr:uid="{00000000-0002-0000-0000-00000C000000}">
          <x14:formula1>
            <xm:f>'LEGENDA - OPIS'!$D$2:$D$26</xm:f>
          </x14:formula1>
          <xm:sqref>C24:F24</xm:sqref>
        </x14:dataValidation>
        <x14:dataValidation type="list" allowBlank="1" showInputMessage="1" showErrorMessage="1" promptTitle="Koristit padajući izbornik" prompt="Sukladno Rješenju Hrvatskog olimpijskog odbora" xr:uid="{00000000-0002-0000-0000-00000D000000}">
          <x14:formula1>
            <xm:f>'LEGENDA - OPIS'!$D$29:$D$34</xm:f>
          </x14:formula1>
          <xm:sqref>E69:F73</xm:sqref>
        </x14:dataValidation>
        <x14:dataValidation type="list" allowBlank="1" showInputMessage="1" showErrorMessage="1" promptTitle="Koristiti padajući izbornik" prompt="Upisati radni status trenera u klubu" xr:uid="{00000000-0002-0000-0000-00000E000000}">
          <x14:formula1>
            <xm:f>'LEGENDA - OPIS'!$B$65:$B$67</xm:f>
          </x14:formula1>
          <xm:sqref>F77:F86</xm:sqref>
        </x14:dataValidation>
        <x14:dataValidation type="list" allowBlank="1" showInputMessage="1" showErrorMessage="1" promptTitle="Koristiti padajući izbornik" prompt="Izabrati naziv programa" xr:uid="{00000000-0002-0000-0000-00000F000000}">
          <x14:formula1>
            <xm:f>'LEGENDA - OPIS'!$B$45:$B$47</xm:f>
          </x14:formula1>
          <xm:sqref>C31:F31</xm:sqref>
        </x14:dataValidation>
        <x14:dataValidation type="list" allowBlank="1" showInputMessage="1" showErrorMessage="1" promptTitle="Koristiti padajući izbornik" prompt="Izabrati sportski objekt " xr:uid="{00000000-0002-0000-0000-000010000000}">
          <x14:formula1>
            <xm:f>'LEGENDA - OPIS'!$B$31:$B$43</xm:f>
          </x14:formula1>
          <xm:sqref>B172:D181</xm:sqref>
        </x14:dataValidation>
        <x14:dataValidation type="list" allowBlank="1" showInputMessage="1" showErrorMessage="1" promptTitle="Koristiti padajući izbornik" prompt="Izabrati samo ukoliko je primjenjivo" xr:uid="{00000000-0002-0000-0000-000011000000}">
          <x14:formula1>
            <xm:f>'LEGENDA - OPIS'!$B$50:$B$53</xm:f>
          </x14:formula1>
          <xm:sqref>D183:F183</xm:sqref>
        </x14:dataValidation>
        <x14:dataValidation type="list" allowBlank="1" showInputMessage="1" showErrorMessage="1" promptTitle="Koristiti padajući izbornik" prompt="Izabrati samo ukoliko je primjenjivo_x000a_" xr:uid="{00000000-0002-0000-0000-000012000000}">
          <x14:formula1>
            <xm:f>'LEGENDA - OPIS'!$B$54:$B$55</xm:f>
          </x14:formula1>
          <xm:sqref>D184:F184</xm:sqref>
        </x14:dataValidation>
        <x14:dataValidation type="list" allowBlank="1" showInputMessage="1" showErrorMessage="1" promptTitle="Koristiti padajući izbornik" prompt="Izabrati državni strukovni savez" xr:uid="{00000000-0002-0000-0000-000013000000}">
          <x14:formula1>
            <xm:f>'LEGENDA - OPIS'!$F$2:$F$93</xm:f>
          </x14:formula1>
          <xm:sqref>C27:F27</xm:sqref>
        </x14:dataValidation>
        <x14:dataValidation type="list" allowBlank="1" showInputMessage="1" showErrorMessage="1" promptTitle="Koristiti padajući izbornik" prompt="Izabrati uzrasnu kategoriju prema nomenklaturi nacionalnog saveza " xr:uid="{00000000-0002-0000-0000-000014000000}">
          <x14:formula1>
            <xm:f>'LEGENDA - OPIS'!$D$37:$D$49</xm:f>
          </x14:formula1>
          <xm:sqref>B42:B56</xm:sqref>
        </x14:dataValidation>
        <x14:dataValidation type="list" allowBlank="1" showInputMessage="1" showErrorMessage="1" promptTitle="Korisiti padajući izbornik" prompt="Upisati isključivo sportsku stručnu spremu sukladno Zakonu o sportu" xr:uid="{00000000-0002-0000-0000-000015000000}">
          <x14:formula1>
            <xm:f>'LEGENDA - OPIS'!$B$58:$B$62</xm:f>
          </x14:formula1>
          <xm:sqref>D77:E86</xm:sqref>
        </x14:dataValidation>
        <x14:dataValidation type="list" allowBlank="1" showInputMessage="1" showErrorMessage="1" promptTitle="Koristiti padajući izbornik" prompt="Izabrati vrstu natjecanja" xr:uid="{00000000-0002-0000-0000-000016000000}">
          <x14:formula1>
            <xm:f>'LEGENDA - OPIS'!$D$68:$D$69</xm:f>
          </x14:formula1>
          <xm:sqref>C118:C147</xm:sqref>
        </x14:dataValidation>
        <x14:dataValidation type="list" allowBlank="1" showInputMessage="1" showErrorMessage="1" promptTitle="Koristiti padajući izbornik" prompt="Izabrati vrstu natjecanja" xr:uid="{00000000-0002-0000-0000-000017000000}">
          <x14:formula1>
            <xm:f>'LEGENDA - OPIS'!$D$53:$D$66</xm:f>
          </x14:formula1>
          <xm:sqref>C150:C169</xm:sqref>
        </x14:dataValidation>
        <x14:dataValidation type="list" allowBlank="1" showInputMessage="1" showErrorMessage="1" promptTitle="Padajući izbornik" prompt="Izabrati teritorijalnu zastupljenost" xr:uid="{00000000-0002-0000-0000-000018000000}">
          <x14:formula1>
            <xm:f>'Legenda izvješće'!$A$21:$A$44</xm:f>
          </x14:formula1>
          <xm:sqref>C33:F33</xm:sqref>
        </x14:dataValidation>
        <x14:dataValidation type="list" allowBlank="1" showInputMessage="1" showErrorMessage="1" promptTitle="Padajući izbornik:" prompt="Izabrati vrstu natjecanja" xr:uid="{00000000-0002-0000-0000-000019000000}">
          <x14:formula1>
            <xm:f>'LEGENDA - OPIS'!$D$68:$D$69</xm:f>
          </x14:formula1>
          <xm:sqref>C93:D107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1"/>
  <sheetViews>
    <sheetView zoomScale="70" zoomScaleNormal="70" workbookViewId="0">
      <selection activeCell="B12" sqref="B12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47" customWidth="1"/>
    <col min="7" max="16384" width="9.140625" style="1"/>
  </cols>
  <sheetData>
    <row r="1" spans="1:7" ht="16.5" thickBot="1" x14ac:dyDescent="0.3">
      <c r="B1" s="20" t="s">
        <v>117</v>
      </c>
      <c r="D1" s="19" t="s">
        <v>91</v>
      </c>
      <c r="F1" s="52" t="s">
        <v>245</v>
      </c>
    </row>
    <row r="2" spans="1:7" x14ac:dyDescent="0.25">
      <c r="A2" s="3" t="s">
        <v>51</v>
      </c>
      <c r="B2" s="4" t="s">
        <v>52</v>
      </c>
      <c r="D2" s="17" t="s">
        <v>92</v>
      </c>
      <c r="F2" s="53" t="s">
        <v>246</v>
      </c>
      <c r="G2" s="46"/>
    </row>
    <row r="3" spans="1:7" x14ac:dyDescent="0.25">
      <c r="A3" s="5" t="s">
        <v>53</v>
      </c>
      <c r="B3" s="6" t="s">
        <v>54</v>
      </c>
      <c r="D3" s="17" t="s">
        <v>93</v>
      </c>
      <c r="F3" s="53" t="s">
        <v>242</v>
      </c>
      <c r="G3" s="46"/>
    </row>
    <row r="4" spans="1:7" x14ac:dyDescent="0.25">
      <c r="A4" s="5" t="s">
        <v>55</v>
      </c>
      <c r="B4" s="6" t="s">
        <v>56</v>
      </c>
      <c r="D4" s="17" t="s">
        <v>94</v>
      </c>
      <c r="F4" s="53" t="s">
        <v>247</v>
      </c>
      <c r="G4" s="46"/>
    </row>
    <row r="5" spans="1:7" x14ac:dyDescent="0.25">
      <c r="A5" s="5" t="s">
        <v>57</v>
      </c>
      <c r="B5" s="6" t="s">
        <v>58</v>
      </c>
      <c r="D5" s="17" t="s">
        <v>95</v>
      </c>
      <c r="F5" s="53" t="s">
        <v>248</v>
      </c>
      <c r="G5" s="46"/>
    </row>
    <row r="6" spans="1:7" x14ac:dyDescent="0.25">
      <c r="A6" s="7" t="s">
        <v>59</v>
      </c>
      <c r="B6" s="8" t="s">
        <v>60</v>
      </c>
      <c r="D6" s="17" t="s">
        <v>96</v>
      </c>
      <c r="F6" s="53" t="s">
        <v>249</v>
      </c>
      <c r="G6" s="46"/>
    </row>
    <row r="7" spans="1:7" x14ac:dyDescent="0.25">
      <c r="A7" s="7" t="s">
        <v>61</v>
      </c>
      <c r="B7" s="9" t="s">
        <v>62</v>
      </c>
      <c r="D7" s="17" t="s">
        <v>97</v>
      </c>
      <c r="F7" s="53" t="s">
        <v>250</v>
      </c>
      <c r="G7" s="46"/>
    </row>
    <row r="8" spans="1:7" x14ac:dyDescent="0.25">
      <c r="A8" s="7" t="s">
        <v>63</v>
      </c>
      <c r="B8" s="9" t="s">
        <v>64</v>
      </c>
      <c r="D8" s="17" t="s">
        <v>98</v>
      </c>
      <c r="F8" s="53" t="s">
        <v>251</v>
      </c>
      <c r="G8" s="46"/>
    </row>
    <row r="9" spans="1:7" x14ac:dyDescent="0.25">
      <c r="A9" s="7" t="s">
        <v>65</v>
      </c>
      <c r="B9" s="9" t="s">
        <v>66</v>
      </c>
      <c r="D9" s="17" t="s">
        <v>99</v>
      </c>
      <c r="F9" s="53" t="s">
        <v>252</v>
      </c>
      <c r="G9" s="46"/>
    </row>
    <row r="10" spans="1:7" x14ac:dyDescent="0.25">
      <c r="A10" s="7" t="s">
        <v>67</v>
      </c>
      <c r="B10" s="9" t="s">
        <v>68</v>
      </c>
      <c r="D10" s="17" t="s">
        <v>100</v>
      </c>
      <c r="F10" s="53" t="s">
        <v>253</v>
      </c>
      <c r="G10" s="46"/>
    </row>
    <row r="11" spans="1:7" x14ac:dyDescent="0.25">
      <c r="A11" s="7" t="s">
        <v>69</v>
      </c>
      <c r="B11" s="9" t="s">
        <v>70</v>
      </c>
      <c r="D11" s="17" t="s">
        <v>101</v>
      </c>
      <c r="F11" s="53" t="s">
        <v>254</v>
      </c>
      <c r="G11" s="46"/>
    </row>
    <row r="12" spans="1:7" x14ac:dyDescent="0.25">
      <c r="A12" s="5" t="s">
        <v>71</v>
      </c>
      <c r="B12" s="6" t="s">
        <v>72</v>
      </c>
      <c r="D12" s="17" t="s">
        <v>102</v>
      </c>
      <c r="F12" s="53" t="s">
        <v>255</v>
      </c>
      <c r="G12" s="46"/>
    </row>
    <row r="13" spans="1:7" x14ac:dyDescent="0.25">
      <c r="A13" s="7" t="s">
        <v>73</v>
      </c>
      <c r="B13" s="8" t="s">
        <v>74</v>
      </c>
      <c r="D13" s="17" t="s">
        <v>103</v>
      </c>
      <c r="F13" s="53" t="s">
        <v>256</v>
      </c>
      <c r="G13" s="46"/>
    </row>
    <row r="14" spans="1:7" ht="31.5" x14ac:dyDescent="0.25">
      <c r="A14" s="7" t="s">
        <v>75</v>
      </c>
      <c r="B14" s="9" t="s">
        <v>76</v>
      </c>
      <c r="D14" s="17" t="s">
        <v>104</v>
      </c>
      <c r="F14" s="53" t="s">
        <v>257</v>
      </c>
      <c r="G14" s="46"/>
    </row>
    <row r="15" spans="1:7" x14ac:dyDescent="0.25">
      <c r="A15" s="7" t="s">
        <v>77</v>
      </c>
      <c r="B15" s="9" t="s">
        <v>78</v>
      </c>
      <c r="D15" s="17" t="s">
        <v>105</v>
      </c>
      <c r="F15" s="53" t="s">
        <v>258</v>
      </c>
      <c r="G15" s="46"/>
    </row>
    <row r="16" spans="1:7" x14ac:dyDescent="0.25">
      <c r="A16" s="5" t="s">
        <v>79</v>
      </c>
      <c r="B16" s="6" t="s">
        <v>80</v>
      </c>
      <c r="D16" s="17" t="s">
        <v>106</v>
      </c>
      <c r="F16" s="53" t="s">
        <v>259</v>
      </c>
      <c r="G16" s="46"/>
    </row>
    <row r="17" spans="1:7" x14ac:dyDescent="0.25">
      <c r="A17" s="5" t="s">
        <v>81</v>
      </c>
      <c r="B17" s="6" t="s">
        <v>82</v>
      </c>
      <c r="D17" s="17" t="s">
        <v>107</v>
      </c>
      <c r="F17" s="53" t="s">
        <v>260</v>
      </c>
      <c r="G17" s="46"/>
    </row>
    <row r="18" spans="1:7" x14ac:dyDescent="0.25">
      <c r="A18" s="5" t="s">
        <v>83</v>
      </c>
      <c r="B18" s="6" t="s">
        <v>84</v>
      </c>
      <c r="D18" s="17" t="s">
        <v>108</v>
      </c>
      <c r="F18" s="53" t="s">
        <v>261</v>
      </c>
      <c r="G18" s="46"/>
    </row>
    <row r="19" spans="1:7" x14ac:dyDescent="0.25">
      <c r="A19" s="5" t="s">
        <v>85</v>
      </c>
      <c r="B19" s="6" t="s">
        <v>86</v>
      </c>
      <c r="D19" s="17" t="s">
        <v>109</v>
      </c>
      <c r="F19" s="53" t="s">
        <v>262</v>
      </c>
      <c r="G19" s="46"/>
    </row>
    <row r="20" spans="1:7" x14ac:dyDescent="0.25">
      <c r="A20" s="5" t="s">
        <v>87</v>
      </c>
      <c r="B20" s="6" t="s">
        <v>88</v>
      </c>
      <c r="D20" s="17" t="s">
        <v>110</v>
      </c>
      <c r="F20" s="53" t="s">
        <v>263</v>
      </c>
      <c r="G20" s="46"/>
    </row>
    <row r="21" spans="1:7" ht="16.5" thickBot="1" x14ac:dyDescent="0.3">
      <c r="A21" s="10" t="s">
        <v>89</v>
      </c>
      <c r="B21" s="11" t="s">
        <v>90</v>
      </c>
      <c r="D21" s="18" t="s">
        <v>111</v>
      </c>
      <c r="F21" s="53" t="s">
        <v>243</v>
      </c>
      <c r="G21" s="46"/>
    </row>
    <row r="22" spans="1:7" x14ac:dyDescent="0.25">
      <c r="D22" s="18" t="s">
        <v>112</v>
      </c>
      <c r="F22" s="53" t="s">
        <v>264</v>
      </c>
      <c r="G22" s="46"/>
    </row>
    <row r="23" spans="1:7" x14ac:dyDescent="0.25">
      <c r="B23" s="12" t="s">
        <v>154</v>
      </c>
      <c r="D23" s="18" t="s">
        <v>113</v>
      </c>
      <c r="F23" s="53" t="s">
        <v>265</v>
      </c>
      <c r="G23" s="46"/>
    </row>
    <row r="24" spans="1:7" x14ac:dyDescent="0.25">
      <c r="B24" s="13" t="s">
        <v>149</v>
      </c>
      <c r="D24" s="18" t="s">
        <v>114</v>
      </c>
      <c r="F24" s="53" t="s">
        <v>272</v>
      </c>
      <c r="G24" s="46"/>
    </row>
    <row r="25" spans="1:7" x14ac:dyDescent="0.25">
      <c r="B25" s="13" t="s">
        <v>150</v>
      </c>
      <c r="D25" s="18" t="s">
        <v>115</v>
      </c>
      <c r="F25" s="53" t="s">
        <v>273</v>
      </c>
      <c r="G25" s="46"/>
    </row>
    <row r="26" spans="1:7" x14ac:dyDescent="0.25">
      <c r="B26" s="13" t="s">
        <v>151</v>
      </c>
      <c r="D26" s="18" t="s">
        <v>116</v>
      </c>
      <c r="F26" s="53" t="s">
        <v>274</v>
      </c>
      <c r="G26" s="46"/>
    </row>
    <row r="27" spans="1:7" x14ac:dyDescent="0.25">
      <c r="B27" s="13" t="s">
        <v>152</v>
      </c>
      <c r="F27" s="53" t="s">
        <v>275</v>
      </c>
      <c r="G27" s="46"/>
    </row>
    <row r="28" spans="1:7" x14ac:dyDescent="0.25">
      <c r="B28" s="13" t="s">
        <v>153</v>
      </c>
      <c r="D28" s="12" t="s">
        <v>143</v>
      </c>
      <c r="F28" s="53" t="s">
        <v>285</v>
      </c>
      <c r="G28" s="46"/>
    </row>
    <row r="29" spans="1:7" x14ac:dyDescent="0.25">
      <c r="D29" s="13" t="s">
        <v>187</v>
      </c>
      <c r="F29" s="54" t="s">
        <v>284</v>
      </c>
      <c r="G29" s="46"/>
    </row>
    <row r="30" spans="1:7" x14ac:dyDescent="0.25">
      <c r="B30" s="12" t="s">
        <v>156</v>
      </c>
      <c r="D30" s="13" t="s">
        <v>189</v>
      </c>
      <c r="F30" s="53" t="s">
        <v>283</v>
      </c>
      <c r="G30" s="46"/>
    </row>
    <row r="31" spans="1:7" x14ac:dyDescent="0.25">
      <c r="B31" s="15" t="s">
        <v>157</v>
      </c>
      <c r="D31" s="13" t="s">
        <v>188</v>
      </c>
      <c r="F31" s="53" t="s">
        <v>282</v>
      </c>
      <c r="G31" s="46"/>
    </row>
    <row r="32" spans="1:7" x14ac:dyDescent="0.25">
      <c r="B32" s="15" t="s">
        <v>158</v>
      </c>
      <c r="D32" s="13" t="s">
        <v>190</v>
      </c>
      <c r="F32" s="53" t="s">
        <v>286</v>
      </c>
      <c r="G32" s="46"/>
    </row>
    <row r="33" spans="2:7" x14ac:dyDescent="0.25">
      <c r="B33" s="15" t="s">
        <v>159</v>
      </c>
      <c r="D33" s="13" t="s">
        <v>192</v>
      </c>
      <c r="F33" s="53" t="s">
        <v>287</v>
      </c>
      <c r="G33" s="46"/>
    </row>
    <row r="34" spans="2:7" x14ac:dyDescent="0.25">
      <c r="B34" s="15" t="s">
        <v>160</v>
      </c>
      <c r="D34" s="13" t="s">
        <v>191</v>
      </c>
      <c r="F34" s="53" t="s">
        <v>288</v>
      </c>
      <c r="G34" s="46"/>
    </row>
    <row r="35" spans="2:7" x14ac:dyDescent="0.25">
      <c r="B35" s="15" t="s">
        <v>161</v>
      </c>
      <c r="F35" s="53" t="s">
        <v>296</v>
      </c>
      <c r="G35" s="46"/>
    </row>
    <row r="36" spans="2:7" x14ac:dyDescent="0.25">
      <c r="B36" s="15" t="s">
        <v>162</v>
      </c>
      <c r="D36" s="55" t="s">
        <v>337</v>
      </c>
      <c r="F36" s="53" t="s">
        <v>295</v>
      </c>
      <c r="G36" s="46"/>
    </row>
    <row r="37" spans="2:7" x14ac:dyDescent="0.25">
      <c r="B37" s="15" t="s">
        <v>163</v>
      </c>
      <c r="D37" s="13" t="s">
        <v>338</v>
      </c>
      <c r="F37" s="53" t="s">
        <v>294</v>
      </c>
      <c r="G37" s="46"/>
    </row>
    <row r="38" spans="2:7" x14ac:dyDescent="0.25">
      <c r="B38" s="15" t="s">
        <v>164</v>
      </c>
      <c r="D38" s="13" t="s">
        <v>339</v>
      </c>
      <c r="F38" s="53" t="s">
        <v>297</v>
      </c>
      <c r="G38" s="46"/>
    </row>
    <row r="39" spans="2:7" x14ac:dyDescent="0.25">
      <c r="B39" s="15" t="s">
        <v>165</v>
      </c>
      <c r="D39" s="13" t="s">
        <v>340</v>
      </c>
      <c r="F39" s="53" t="s">
        <v>298</v>
      </c>
      <c r="G39" s="46"/>
    </row>
    <row r="40" spans="2:7" x14ac:dyDescent="0.25">
      <c r="B40" s="15" t="s">
        <v>166</v>
      </c>
      <c r="D40" s="13" t="s">
        <v>341</v>
      </c>
      <c r="F40" s="53" t="s">
        <v>299</v>
      </c>
      <c r="G40" s="46"/>
    </row>
    <row r="41" spans="2:7" x14ac:dyDescent="0.25">
      <c r="B41" s="15" t="s">
        <v>167</v>
      </c>
      <c r="D41" s="13" t="s">
        <v>342</v>
      </c>
      <c r="F41" s="53" t="s">
        <v>300</v>
      </c>
      <c r="G41" s="46"/>
    </row>
    <row r="42" spans="2:7" x14ac:dyDescent="0.25">
      <c r="B42" s="15" t="s">
        <v>168</v>
      </c>
      <c r="D42" s="13" t="s">
        <v>343</v>
      </c>
      <c r="F42" s="53" t="s">
        <v>301</v>
      </c>
      <c r="G42" s="46"/>
    </row>
    <row r="43" spans="2:7" x14ac:dyDescent="0.25">
      <c r="B43" s="14" t="s">
        <v>452</v>
      </c>
      <c r="D43" s="13" t="s">
        <v>344</v>
      </c>
      <c r="F43" s="53" t="s">
        <v>302</v>
      </c>
      <c r="G43" s="46"/>
    </row>
    <row r="44" spans="2:7" x14ac:dyDescent="0.25">
      <c r="B44" s="12" t="s">
        <v>172</v>
      </c>
      <c r="D44" s="13" t="s">
        <v>345</v>
      </c>
      <c r="F44" s="53" t="s">
        <v>303</v>
      </c>
      <c r="G44" s="46"/>
    </row>
    <row r="45" spans="2:7" x14ac:dyDescent="0.25">
      <c r="B45" s="15" t="s">
        <v>169</v>
      </c>
      <c r="D45" s="13" t="s">
        <v>346</v>
      </c>
      <c r="F45" s="53" t="s">
        <v>304</v>
      </c>
      <c r="G45" s="46"/>
    </row>
    <row r="46" spans="2:7" x14ac:dyDescent="0.25">
      <c r="B46" s="15" t="s">
        <v>170</v>
      </c>
      <c r="D46" s="13" t="s">
        <v>347</v>
      </c>
      <c r="F46" s="53" t="s">
        <v>305</v>
      </c>
      <c r="G46" s="46"/>
    </row>
    <row r="47" spans="2:7" x14ac:dyDescent="0.25">
      <c r="B47" s="13" t="s">
        <v>171</v>
      </c>
      <c r="D47" s="13" t="s">
        <v>348</v>
      </c>
      <c r="F47" s="53" t="s">
        <v>306</v>
      </c>
      <c r="G47" s="46"/>
    </row>
    <row r="48" spans="2:7" x14ac:dyDescent="0.25">
      <c r="D48" s="13" t="s">
        <v>349</v>
      </c>
      <c r="F48" s="53" t="s">
        <v>244</v>
      </c>
      <c r="G48" s="46"/>
    </row>
    <row r="49" spans="2:7" x14ac:dyDescent="0.25">
      <c r="B49" s="12" t="s">
        <v>173</v>
      </c>
      <c r="D49" s="13" t="s">
        <v>350</v>
      </c>
      <c r="F49" s="53" t="s">
        <v>307</v>
      </c>
      <c r="G49" s="46"/>
    </row>
    <row r="50" spans="2:7" x14ac:dyDescent="0.25">
      <c r="B50" s="13" t="s">
        <v>454</v>
      </c>
      <c r="F50" s="53" t="s">
        <v>308</v>
      </c>
      <c r="G50" s="46"/>
    </row>
    <row r="51" spans="2:7" x14ac:dyDescent="0.25">
      <c r="B51" s="13" t="s">
        <v>455</v>
      </c>
      <c r="F51" s="53" t="s">
        <v>318</v>
      </c>
      <c r="G51" s="46"/>
    </row>
    <row r="52" spans="2:7" x14ac:dyDescent="0.25">
      <c r="B52" s="13" t="s">
        <v>456</v>
      </c>
      <c r="D52" s="55" t="s">
        <v>386</v>
      </c>
      <c r="F52" s="53" t="s">
        <v>331</v>
      </c>
      <c r="G52" s="46"/>
    </row>
    <row r="53" spans="2:7" x14ac:dyDescent="0.25">
      <c r="B53" s="13" t="s">
        <v>457</v>
      </c>
      <c r="D53" s="13" t="s">
        <v>399</v>
      </c>
      <c r="F53" s="53" t="s">
        <v>330</v>
      </c>
      <c r="G53" s="46"/>
    </row>
    <row r="54" spans="2:7" x14ac:dyDescent="0.25">
      <c r="B54" s="13" t="s">
        <v>184</v>
      </c>
      <c r="D54" s="13" t="s">
        <v>400</v>
      </c>
      <c r="F54" s="53" t="s">
        <v>330</v>
      </c>
      <c r="G54" s="46"/>
    </row>
    <row r="55" spans="2:7" x14ac:dyDescent="0.25">
      <c r="B55" s="13" t="s">
        <v>185</v>
      </c>
      <c r="D55" s="13" t="s">
        <v>401</v>
      </c>
      <c r="F55" s="53" t="s">
        <v>330</v>
      </c>
      <c r="G55" s="46"/>
    </row>
    <row r="56" spans="2:7" x14ac:dyDescent="0.25">
      <c r="D56" s="13" t="s">
        <v>398</v>
      </c>
      <c r="E56" s="50"/>
      <c r="F56" s="53" t="s">
        <v>329</v>
      </c>
      <c r="G56" s="46"/>
    </row>
    <row r="57" spans="2:7" x14ac:dyDescent="0.25">
      <c r="B57" s="12" t="s">
        <v>179</v>
      </c>
      <c r="D57" s="13" t="s">
        <v>402</v>
      </c>
      <c r="E57" s="50"/>
      <c r="F57" s="53" t="s">
        <v>322</v>
      </c>
      <c r="G57" s="46"/>
    </row>
    <row r="58" spans="2:7" x14ac:dyDescent="0.25">
      <c r="B58" s="13" t="s">
        <v>174</v>
      </c>
      <c r="D58" s="13" t="s">
        <v>403</v>
      </c>
      <c r="E58" s="50"/>
      <c r="F58" s="53" t="s">
        <v>323</v>
      </c>
      <c r="G58" s="46"/>
    </row>
    <row r="59" spans="2:7" x14ac:dyDescent="0.25">
      <c r="B59" s="13" t="s">
        <v>175</v>
      </c>
      <c r="D59" s="13" t="s">
        <v>404</v>
      </c>
      <c r="E59" s="50"/>
      <c r="F59" s="53" t="s">
        <v>324</v>
      </c>
      <c r="G59" s="46"/>
    </row>
    <row r="60" spans="2:7" x14ac:dyDescent="0.25">
      <c r="B60" s="13" t="s">
        <v>176</v>
      </c>
      <c r="D60" s="13" t="s">
        <v>405</v>
      </c>
      <c r="E60" s="50"/>
      <c r="F60" s="53" t="s">
        <v>325</v>
      </c>
      <c r="G60" s="46"/>
    </row>
    <row r="61" spans="2:7" x14ac:dyDescent="0.25">
      <c r="B61" s="13" t="s">
        <v>177</v>
      </c>
      <c r="D61" s="13" t="s">
        <v>406</v>
      </c>
      <c r="E61" s="50"/>
      <c r="F61" s="53" t="s">
        <v>326</v>
      </c>
      <c r="G61" s="46"/>
    </row>
    <row r="62" spans="2:7" x14ac:dyDescent="0.25">
      <c r="B62" s="13" t="s">
        <v>178</v>
      </c>
      <c r="D62" s="13" t="s">
        <v>407</v>
      </c>
      <c r="E62" s="50"/>
      <c r="F62" s="53" t="s">
        <v>310</v>
      </c>
      <c r="G62" s="46"/>
    </row>
    <row r="63" spans="2:7" x14ac:dyDescent="0.25">
      <c r="D63" s="13" t="s">
        <v>408</v>
      </c>
      <c r="E63" s="50"/>
      <c r="F63" s="53" t="s">
        <v>327</v>
      </c>
      <c r="G63" s="46"/>
    </row>
    <row r="64" spans="2:7" x14ac:dyDescent="0.25">
      <c r="B64" s="16" t="s">
        <v>183</v>
      </c>
      <c r="D64" s="13" t="s">
        <v>409</v>
      </c>
      <c r="E64" s="50"/>
      <c r="F64" s="53" t="s">
        <v>328</v>
      </c>
      <c r="G64" s="46"/>
    </row>
    <row r="65" spans="2:7" x14ac:dyDescent="0.25">
      <c r="B65" s="13" t="s">
        <v>180</v>
      </c>
      <c r="D65" s="13" t="s">
        <v>410</v>
      </c>
      <c r="E65" s="50"/>
      <c r="F65" s="53" t="s">
        <v>321</v>
      </c>
      <c r="G65" s="46"/>
    </row>
    <row r="66" spans="2:7" x14ac:dyDescent="0.25">
      <c r="B66" s="13" t="s">
        <v>181</v>
      </c>
      <c r="D66" s="13" t="s">
        <v>411</v>
      </c>
      <c r="E66" s="50"/>
      <c r="F66" s="53" t="s">
        <v>320</v>
      </c>
      <c r="G66" s="46"/>
    </row>
    <row r="67" spans="2:7" x14ac:dyDescent="0.25">
      <c r="B67" s="13" t="s">
        <v>182</v>
      </c>
      <c r="E67" s="50"/>
      <c r="F67" s="53" t="s">
        <v>319</v>
      </c>
      <c r="G67" s="46"/>
    </row>
    <row r="68" spans="2:7" x14ac:dyDescent="0.25">
      <c r="D68" s="1" t="s">
        <v>419</v>
      </c>
      <c r="E68" s="50"/>
      <c r="F68" s="53" t="s">
        <v>317</v>
      </c>
      <c r="G68" s="46"/>
    </row>
    <row r="69" spans="2:7" x14ac:dyDescent="0.25">
      <c r="D69" s="1" t="s">
        <v>420</v>
      </c>
      <c r="E69" s="50"/>
      <c r="F69" s="53" t="s">
        <v>316</v>
      </c>
      <c r="G69" s="46"/>
    </row>
    <row r="70" spans="2:7" x14ac:dyDescent="0.25">
      <c r="E70" s="50"/>
      <c r="F70" s="53" t="s">
        <v>315</v>
      </c>
      <c r="G70" s="46"/>
    </row>
    <row r="71" spans="2:7" x14ac:dyDescent="0.25">
      <c r="E71" s="50"/>
      <c r="F71" s="53" t="s">
        <v>314</v>
      </c>
      <c r="G71" s="46"/>
    </row>
    <row r="72" spans="2:7" x14ac:dyDescent="0.25">
      <c r="E72" s="50"/>
      <c r="F72" s="53" t="s">
        <v>313</v>
      </c>
      <c r="G72" s="46"/>
    </row>
    <row r="73" spans="2:7" x14ac:dyDescent="0.25">
      <c r="E73" s="50"/>
      <c r="F73" s="53" t="s">
        <v>312</v>
      </c>
      <c r="G73" s="46"/>
    </row>
    <row r="74" spans="2:7" x14ac:dyDescent="0.25">
      <c r="E74" s="50"/>
      <c r="F74" s="53" t="s">
        <v>311</v>
      </c>
      <c r="G74" s="51"/>
    </row>
    <row r="75" spans="2:7" x14ac:dyDescent="0.25">
      <c r="E75" s="50"/>
      <c r="F75" s="53" t="s">
        <v>310</v>
      </c>
      <c r="G75" s="51"/>
    </row>
    <row r="76" spans="2:7" x14ac:dyDescent="0.25">
      <c r="E76" s="50"/>
      <c r="F76" s="53" t="s">
        <v>309</v>
      </c>
      <c r="G76" s="51"/>
    </row>
    <row r="77" spans="2:7" x14ac:dyDescent="0.25">
      <c r="E77" s="50"/>
      <c r="F77" s="53" t="s">
        <v>293</v>
      </c>
      <c r="G77" s="51"/>
    </row>
    <row r="78" spans="2:7" x14ac:dyDescent="0.25">
      <c r="E78" s="50"/>
      <c r="F78" s="53" t="s">
        <v>292</v>
      </c>
      <c r="G78" s="51"/>
    </row>
    <row r="79" spans="2:7" x14ac:dyDescent="0.25">
      <c r="E79" s="50"/>
      <c r="F79" s="53" t="s">
        <v>290</v>
      </c>
      <c r="G79" s="51"/>
    </row>
    <row r="80" spans="2:7" x14ac:dyDescent="0.25">
      <c r="E80" s="50"/>
      <c r="F80" s="53" t="s">
        <v>291</v>
      </c>
      <c r="G80" s="51"/>
    </row>
    <row r="81" spans="4:7" x14ac:dyDescent="0.25">
      <c r="E81" s="50"/>
      <c r="F81" s="53" t="s">
        <v>289</v>
      </c>
      <c r="G81" s="51"/>
    </row>
    <row r="82" spans="4:7" x14ac:dyDescent="0.25">
      <c r="E82" s="50"/>
      <c r="F82" s="53" t="s">
        <v>280</v>
      </c>
      <c r="G82" s="51"/>
    </row>
    <row r="83" spans="4:7" x14ac:dyDescent="0.25">
      <c r="E83" s="50"/>
      <c r="F83" s="53" t="s">
        <v>281</v>
      </c>
      <c r="G83" s="51"/>
    </row>
    <row r="84" spans="4:7" x14ac:dyDescent="0.25">
      <c r="E84" s="50"/>
      <c r="F84" s="53" t="s">
        <v>278</v>
      </c>
      <c r="G84" s="51"/>
    </row>
    <row r="85" spans="4:7" x14ac:dyDescent="0.25">
      <c r="E85" s="50"/>
      <c r="F85" s="53" t="s">
        <v>279</v>
      </c>
      <c r="G85" s="51"/>
    </row>
    <row r="86" spans="4:7" x14ac:dyDescent="0.25">
      <c r="E86" s="50"/>
      <c r="F86" s="53" t="s">
        <v>276</v>
      </c>
      <c r="G86" s="51"/>
    </row>
    <row r="87" spans="4:7" x14ac:dyDescent="0.25">
      <c r="E87" s="50"/>
      <c r="F87" s="53" t="s">
        <v>277</v>
      </c>
      <c r="G87" s="51"/>
    </row>
    <row r="88" spans="4:7" x14ac:dyDescent="0.25">
      <c r="E88" s="50"/>
      <c r="F88" s="53" t="s">
        <v>271</v>
      </c>
      <c r="G88" s="51"/>
    </row>
    <row r="89" spans="4:7" x14ac:dyDescent="0.25">
      <c r="E89" s="50"/>
      <c r="F89" s="53" t="s">
        <v>270</v>
      </c>
      <c r="G89" s="51"/>
    </row>
    <row r="90" spans="4:7" x14ac:dyDescent="0.25">
      <c r="E90" s="50"/>
      <c r="F90" s="53" t="s">
        <v>269</v>
      </c>
      <c r="G90" s="51"/>
    </row>
    <row r="91" spans="4:7" x14ac:dyDescent="0.25">
      <c r="E91" s="50"/>
      <c r="F91" s="53" t="s">
        <v>268</v>
      </c>
      <c r="G91" s="51"/>
    </row>
    <row r="92" spans="4:7" x14ac:dyDescent="0.25">
      <c r="E92" s="50"/>
      <c r="F92" s="53" t="s">
        <v>267</v>
      </c>
      <c r="G92" s="51"/>
    </row>
    <row r="93" spans="4:7" x14ac:dyDescent="0.25">
      <c r="D93" s="50"/>
      <c r="E93" s="50"/>
      <c r="F93" s="53" t="s">
        <v>266</v>
      </c>
      <c r="G93" s="51"/>
    </row>
    <row r="94" spans="4:7" x14ac:dyDescent="0.25">
      <c r="D94" s="50"/>
      <c r="E94" s="50"/>
      <c r="G94" s="51"/>
    </row>
    <row r="95" spans="4:7" x14ac:dyDescent="0.25">
      <c r="D95" s="50"/>
      <c r="E95" s="50"/>
      <c r="F95" s="48"/>
      <c r="G95" s="51"/>
    </row>
    <row r="96" spans="4:7" x14ac:dyDescent="0.25">
      <c r="D96" s="50"/>
      <c r="E96" s="50"/>
      <c r="F96" s="48"/>
      <c r="G96" s="51"/>
    </row>
    <row r="97" spans="4:7" x14ac:dyDescent="0.25">
      <c r="D97" s="50"/>
      <c r="E97" s="50"/>
      <c r="F97" s="48"/>
      <c r="G97" s="51"/>
    </row>
    <row r="98" spans="4:7" x14ac:dyDescent="0.25">
      <c r="D98" s="50"/>
      <c r="E98" s="50"/>
      <c r="F98" s="48"/>
      <c r="G98" s="46"/>
    </row>
    <row r="99" spans="4:7" x14ac:dyDescent="0.25">
      <c r="D99" s="50"/>
      <c r="E99" s="50"/>
      <c r="F99" s="48"/>
      <c r="G99" s="46"/>
    </row>
    <row r="100" spans="4:7" x14ac:dyDescent="0.25">
      <c r="D100" s="50"/>
      <c r="E100" s="50"/>
      <c r="F100" s="48"/>
      <c r="G100" s="46"/>
    </row>
    <row r="101" spans="4:7" x14ac:dyDescent="0.25">
      <c r="D101" s="50"/>
      <c r="E101" s="50"/>
      <c r="F101" s="49"/>
      <c r="G101" s="46"/>
    </row>
    <row r="102" spans="4:7" x14ac:dyDescent="0.25">
      <c r="D102" s="50"/>
      <c r="E102" s="50"/>
      <c r="F102" s="49"/>
      <c r="G102" s="46"/>
    </row>
    <row r="103" spans="4:7" x14ac:dyDescent="0.25">
      <c r="D103" s="50"/>
      <c r="E103" s="50"/>
      <c r="F103" s="49"/>
      <c r="G103" s="46"/>
    </row>
    <row r="104" spans="4:7" x14ac:dyDescent="0.25">
      <c r="D104" s="50"/>
      <c r="E104" s="50"/>
      <c r="F104" s="49"/>
      <c r="G104" s="46"/>
    </row>
    <row r="105" spans="4:7" x14ac:dyDescent="0.25">
      <c r="D105" s="50"/>
      <c r="E105" s="50"/>
      <c r="F105" s="48"/>
      <c r="G105" s="46"/>
    </row>
    <row r="106" spans="4:7" x14ac:dyDescent="0.25">
      <c r="D106" s="50"/>
      <c r="E106" s="50"/>
      <c r="F106" s="48"/>
      <c r="G106" s="46"/>
    </row>
    <row r="107" spans="4:7" x14ac:dyDescent="0.25">
      <c r="D107" s="50"/>
      <c r="E107" s="50"/>
      <c r="F107" s="48"/>
      <c r="G107" s="46"/>
    </row>
    <row r="108" spans="4:7" x14ac:dyDescent="0.25">
      <c r="D108" s="50"/>
      <c r="E108" s="50"/>
      <c r="F108" s="48"/>
      <c r="G108" s="46"/>
    </row>
    <row r="109" spans="4:7" x14ac:dyDescent="0.25">
      <c r="D109" s="50"/>
      <c r="E109" s="50"/>
      <c r="F109" s="48"/>
      <c r="G109" s="46"/>
    </row>
    <row r="110" spans="4:7" x14ac:dyDescent="0.25">
      <c r="D110" s="50"/>
      <c r="E110" s="50"/>
      <c r="F110" s="48"/>
      <c r="G110" s="46"/>
    </row>
    <row r="111" spans="4:7" x14ac:dyDescent="0.25">
      <c r="D111" s="50"/>
      <c r="E111" s="50"/>
      <c r="F111" s="49"/>
      <c r="G111" s="46"/>
    </row>
    <row r="112" spans="4:7" x14ac:dyDescent="0.25">
      <c r="D112" s="50"/>
      <c r="E112" s="50"/>
      <c r="F112" s="48"/>
      <c r="G112" s="46"/>
    </row>
    <row r="113" spans="4:7" x14ac:dyDescent="0.25">
      <c r="D113" s="50"/>
      <c r="E113" s="50"/>
      <c r="F113" s="48"/>
      <c r="G113" s="46"/>
    </row>
    <row r="114" spans="4:7" x14ac:dyDescent="0.25">
      <c r="D114" s="50"/>
      <c r="E114" s="50"/>
      <c r="F114" s="49"/>
      <c r="G114" s="46"/>
    </row>
    <row r="115" spans="4:7" x14ac:dyDescent="0.25">
      <c r="D115" s="50"/>
      <c r="E115" s="50"/>
      <c r="F115" s="48"/>
      <c r="G115" s="46"/>
    </row>
    <row r="116" spans="4:7" x14ac:dyDescent="0.25">
      <c r="D116" s="50"/>
      <c r="E116" s="50"/>
      <c r="F116" s="48"/>
      <c r="G116" s="46"/>
    </row>
    <row r="117" spans="4:7" x14ac:dyDescent="0.25">
      <c r="D117" s="50"/>
      <c r="E117" s="50"/>
      <c r="F117" s="48"/>
      <c r="G117" s="46"/>
    </row>
    <row r="118" spans="4:7" x14ac:dyDescent="0.25">
      <c r="D118" s="50"/>
      <c r="E118" s="50"/>
      <c r="F118" s="48"/>
      <c r="G118" s="46"/>
    </row>
    <row r="119" spans="4:7" x14ac:dyDescent="0.25">
      <c r="D119" s="50"/>
      <c r="E119" s="50"/>
      <c r="F119" s="48"/>
      <c r="G119" s="46"/>
    </row>
    <row r="120" spans="4:7" x14ac:dyDescent="0.25">
      <c r="D120" s="50"/>
      <c r="E120" s="50"/>
      <c r="F120" s="48"/>
      <c r="G120" s="46"/>
    </row>
    <row r="121" spans="4:7" x14ac:dyDescent="0.25">
      <c r="D121" s="50"/>
      <c r="E121" s="50"/>
      <c r="F121" s="49"/>
      <c r="G121" s="46"/>
    </row>
    <row r="122" spans="4:7" x14ac:dyDescent="0.25">
      <c r="D122" s="50"/>
      <c r="E122" s="50"/>
      <c r="F122" s="49"/>
      <c r="G122" s="46"/>
    </row>
    <row r="123" spans="4:7" x14ac:dyDescent="0.25">
      <c r="D123" s="50"/>
      <c r="E123" s="50"/>
      <c r="F123" s="49"/>
      <c r="G123" s="46"/>
    </row>
    <row r="124" spans="4:7" x14ac:dyDescent="0.25">
      <c r="D124" s="50"/>
      <c r="E124" s="50"/>
      <c r="F124" s="49"/>
      <c r="G124" s="46"/>
    </row>
    <row r="125" spans="4:7" x14ac:dyDescent="0.25">
      <c r="D125" s="50"/>
      <c r="E125" s="50"/>
      <c r="F125" s="49"/>
      <c r="G125" s="46"/>
    </row>
    <row r="126" spans="4:7" x14ac:dyDescent="0.25">
      <c r="G126" s="46"/>
    </row>
    <row r="127" spans="4:7" x14ac:dyDescent="0.25">
      <c r="G127" s="46"/>
    </row>
    <row r="128" spans="4:7" x14ac:dyDescent="0.25">
      <c r="G128" s="46"/>
    </row>
    <row r="129" spans="4:7" x14ac:dyDescent="0.25">
      <c r="G129" s="46"/>
    </row>
    <row r="130" spans="4:7" x14ac:dyDescent="0.25">
      <c r="G130" s="46"/>
    </row>
    <row r="131" spans="4:7" x14ac:dyDescent="0.25">
      <c r="G131" s="46"/>
    </row>
    <row r="132" spans="4:7" x14ac:dyDescent="0.25">
      <c r="G132" s="46"/>
    </row>
    <row r="133" spans="4:7" x14ac:dyDescent="0.25">
      <c r="G133" s="46"/>
    </row>
    <row r="134" spans="4:7" x14ac:dyDescent="0.25">
      <c r="G134" s="46"/>
    </row>
    <row r="135" spans="4:7" x14ac:dyDescent="0.25">
      <c r="G135" s="46"/>
    </row>
    <row r="136" spans="4:7" x14ac:dyDescent="0.25">
      <c r="D136" s="50"/>
      <c r="E136" s="50"/>
      <c r="G136" s="46"/>
    </row>
    <row r="137" spans="4:7" x14ac:dyDescent="0.25">
      <c r="D137" s="50"/>
      <c r="E137" s="50"/>
      <c r="G137" s="46"/>
    </row>
    <row r="138" spans="4:7" x14ac:dyDescent="0.25">
      <c r="D138" s="50"/>
      <c r="E138" s="50"/>
      <c r="G138" s="46"/>
    </row>
    <row r="139" spans="4:7" x14ac:dyDescent="0.25">
      <c r="D139" s="50"/>
      <c r="E139" s="50"/>
      <c r="G139" s="46"/>
    </row>
    <row r="140" spans="4:7" x14ac:dyDescent="0.25">
      <c r="D140" s="50"/>
      <c r="E140" s="50"/>
      <c r="G140" s="46"/>
    </row>
    <row r="141" spans="4:7" x14ac:dyDescent="0.25">
      <c r="D141" s="50"/>
      <c r="E141" s="50"/>
      <c r="F141" s="48"/>
      <c r="G141" s="46"/>
    </row>
    <row r="142" spans="4:7" x14ac:dyDescent="0.25">
      <c r="D142" s="50"/>
      <c r="E142" s="50"/>
      <c r="F142" s="48"/>
      <c r="G142" s="46"/>
    </row>
    <row r="143" spans="4:7" x14ac:dyDescent="0.25">
      <c r="D143" s="50"/>
      <c r="E143" s="50"/>
      <c r="F143" s="48"/>
      <c r="G143" s="46"/>
    </row>
    <row r="144" spans="4:7" x14ac:dyDescent="0.25">
      <c r="D144" s="50"/>
      <c r="E144" s="50"/>
      <c r="F144" s="48"/>
      <c r="G144" s="46"/>
    </row>
    <row r="145" spans="4:7" x14ac:dyDescent="0.25">
      <c r="D145" s="50"/>
      <c r="E145" s="50"/>
      <c r="F145" s="48"/>
      <c r="G145" s="46"/>
    </row>
    <row r="146" spans="4:7" x14ac:dyDescent="0.25">
      <c r="D146" s="50"/>
      <c r="E146" s="50"/>
      <c r="F146" s="48"/>
      <c r="G146" s="46"/>
    </row>
    <row r="147" spans="4:7" x14ac:dyDescent="0.25">
      <c r="D147" s="50"/>
      <c r="E147" s="50"/>
      <c r="F147" s="48"/>
      <c r="G147" s="46"/>
    </row>
    <row r="148" spans="4:7" x14ac:dyDescent="0.25">
      <c r="D148" s="50"/>
      <c r="E148" s="50"/>
      <c r="F148" s="48"/>
      <c r="G148" s="46"/>
    </row>
    <row r="149" spans="4:7" x14ac:dyDescent="0.25">
      <c r="D149" s="50"/>
      <c r="E149" s="50"/>
      <c r="F149" s="49"/>
      <c r="G149" s="46"/>
    </row>
    <row r="150" spans="4:7" x14ac:dyDescent="0.25">
      <c r="D150" s="50"/>
      <c r="E150" s="50"/>
      <c r="F150" s="48"/>
      <c r="G150" s="46"/>
    </row>
    <row r="151" spans="4:7" x14ac:dyDescent="0.25">
      <c r="D151" s="50"/>
      <c r="E151" s="50"/>
      <c r="F151" s="49"/>
      <c r="G151" s="46"/>
    </row>
    <row r="152" spans="4:7" x14ac:dyDescent="0.25">
      <c r="D152" s="50"/>
      <c r="E152" s="50"/>
      <c r="F152" s="48"/>
      <c r="G152" s="46"/>
    </row>
    <row r="153" spans="4:7" x14ac:dyDescent="0.25">
      <c r="D153" s="50"/>
      <c r="E153" s="50"/>
      <c r="F153" s="48"/>
      <c r="G153" s="46"/>
    </row>
    <row r="154" spans="4:7" x14ac:dyDescent="0.25">
      <c r="D154" s="50"/>
      <c r="E154" s="50"/>
      <c r="F154" s="49"/>
      <c r="G154" s="46"/>
    </row>
    <row r="155" spans="4:7" x14ac:dyDescent="0.25">
      <c r="D155" s="50"/>
      <c r="E155" s="50"/>
      <c r="F155" s="49"/>
      <c r="G155" s="46"/>
    </row>
    <row r="156" spans="4:7" x14ac:dyDescent="0.25">
      <c r="D156" s="50"/>
      <c r="E156" s="50"/>
      <c r="F156" s="49"/>
      <c r="G156" s="46"/>
    </row>
    <row r="157" spans="4:7" x14ac:dyDescent="0.25">
      <c r="D157" s="50"/>
      <c r="E157" s="50"/>
      <c r="F157" s="48"/>
      <c r="G157" s="46"/>
    </row>
    <row r="158" spans="4:7" x14ac:dyDescent="0.25">
      <c r="D158" s="50"/>
      <c r="E158" s="50"/>
      <c r="F158" s="49"/>
      <c r="G158" s="46"/>
    </row>
    <row r="159" spans="4:7" x14ac:dyDescent="0.25">
      <c r="D159" s="50"/>
      <c r="E159" s="50"/>
      <c r="F159" s="48"/>
      <c r="G159" s="46"/>
    </row>
    <row r="160" spans="4:7" x14ac:dyDescent="0.25">
      <c r="D160" s="50"/>
      <c r="E160" s="50"/>
      <c r="F160" s="48"/>
      <c r="G160" s="46"/>
    </row>
    <row r="161" spans="4:8" x14ac:dyDescent="0.25">
      <c r="D161" s="50"/>
      <c r="E161" s="50"/>
      <c r="F161" s="48"/>
      <c r="G161" s="46"/>
    </row>
    <row r="162" spans="4:8" x14ac:dyDescent="0.25">
      <c r="D162" s="50"/>
      <c r="E162" s="50"/>
      <c r="F162" s="48"/>
      <c r="G162" s="46"/>
    </row>
    <row r="163" spans="4:8" x14ac:dyDescent="0.25">
      <c r="D163" s="50"/>
      <c r="E163" s="50"/>
      <c r="F163" s="49"/>
      <c r="G163" s="46"/>
    </row>
    <row r="164" spans="4:8" x14ac:dyDescent="0.25">
      <c r="D164" s="50"/>
      <c r="E164" s="50"/>
      <c r="F164" s="48"/>
      <c r="G164" s="46"/>
    </row>
    <row r="165" spans="4:8" x14ac:dyDescent="0.25">
      <c r="D165" s="50"/>
      <c r="E165" s="50"/>
      <c r="F165" s="48"/>
      <c r="G165" s="46"/>
    </row>
    <row r="166" spans="4:8" x14ac:dyDescent="0.25">
      <c r="D166" s="50"/>
      <c r="E166" s="50"/>
      <c r="F166" s="49"/>
      <c r="G166" s="46"/>
    </row>
    <row r="167" spans="4:8" x14ac:dyDescent="0.25">
      <c r="D167" s="49"/>
      <c r="E167" s="49"/>
      <c r="F167" s="48"/>
      <c r="G167" s="46"/>
    </row>
    <row r="168" spans="4:8" x14ac:dyDescent="0.25">
      <c r="D168" s="49"/>
      <c r="E168" s="49"/>
      <c r="F168" s="48"/>
      <c r="G168" s="46"/>
    </row>
    <row r="169" spans="4:8" x14ac:dyDescent="0.25">
      <c r="D169" s="49"/>
      <c r="E169" s="49"/>
      <c r="F169" s="49"/>
      <c r="G169" s="46"/>
    </row>
    <row r="170" spans="4:8" x14ac:dyDescent="0.25">
      <c r="D170" s="49"/>
      <c r="E170" s="49"/>
      <c r="F170" s="49"/>
      <c r="G170" s="46"/>
    </row>
    <row r="171" spans="4:8" x14ac:dyDescent="0.25">
      <c r="D171" s="49"/>
      <c r="E171" s="49"/>
      <c r="F171" s="49"/>
      <c r="G171" s="46"/>
    </row>
    <row r="172" spans="4:8" x14ac:dyDescent="0.25">
      <c r="D172" s="49"/>
      <c r="E172" s="49"/>
      <c r="F172" s="48"/>
      <c r="G172" s="51"/>
      <c r="H172" s="50"/>
    </row>
    <row r="173" spans="4:8" x14ac:dyDescent="0.25">
      <c r="D173" s="49"/>
      <c r="E173" s="49"/>
      <c r="F173" s="48"/>
      <c r="G173" s="51"/>
      <c r="H173" s="50"/>
    </row>
    <row r="174" spans="4:8" x14ac:dyDescent="0.25">
      <c r="D174" s="49"/>
      <c r="E174" s="49"/>
      <c r="F174" s="49"/>
      <c r="G174" s="51"/>
      <c r="H174" s="50"/>
    </row>
    <row r="175" spans="4:8" x14ac:dyDescent="0.25">
      <c r="D175" s="50"/>
      <c r="E175" s="50"/>
      <c r="F175" s="48"/>
      <c r="G175" s="51"/>
      <c r="H175" s="50"/>
    </row>
    <row r="176" spans="4:8" x14ac:dyDescent="0.25">
      <c r="D176" s="50"/>
      <c r="E176" s="50"/>
      <c r="F176" s="49"/>
      <c r="G176" s="51"/>
      <c r="H176" s="50"/>
    </row>
    <row r="177" spans="4:8" x14ac:dyDescent="0.25">
      <c r="D177" s="50"/>
      <c r="E177" s="50"/>
      <c r="F177" s="49"/>
      <c r="G177" s="51"/>
      <c r="H177" s="50"/>
    </row>
    <row r="178" spans="4:8" x14ac:dyDescent="0.25">
      <c r="D178" s="50"/>
      <c r="E178" s="50"/>
      <c r="F178" s="49"/>
      <c r="G178" s="51"/>
      <c r="H178" s="50"/>
    </row>
    <row r="179" spans="4:8" x14ac:dyDescent="0.25">
      <c r="D179" s="50"/>
      <c r="E179" s="50"/>
      <c r="F179" s="49"/>
      <c r="G179" s="51"/>
      <c r="H179" s="50"/>
    </row>
    <row r="180" spans="4:8" x14ac:dyDescent="0.25">
      <c r="D180" s="50"/>
      <c r="E180" s="50"/>
      <c r="F180" s="49"/>
      <c r="G180" s="51"/>
      <c r="H180" s="50"/>
    </row>
    <row r="181" spans="4:8" x14ac:dyDescent="0.25">
      <c r="D181" s="50"/>
      <c r="E181" s="50"/>
      <c r="F181" s="49"/>
      <c r="G181" s="51"/>
      <c r="H181" s="50"/>
    </row>
    <row r="182" spans="4:8" x14ac:dyDescent="0.25">
      <c r="D182" s="50"/>
      <c r="E182" s="50"/>
      <c r="F182" s="49"/>
      <c r="G182" s="51"/>
      <c r="H182" s="50"/>
    </row>
    <row r="183" spans="4:8" x14ac:dyDescent="0.25">
      <c r="D183" s="50"/>
      <c r="E183" s="50"/>
      <c r="F183" s="49"/>
      <c r="G183" s="51"/>
      <c r="H183" s="50"/>
    </row>
    <row r="184" spans="4:8" x14ac:dyDescent="0.25">
      <c r="D184" s="50"/>
      <c r="E184" s="50"/>
      <c r="F184" s="49"/>
      <c r="G184" s="51"/>
      <c r="H184" s="50"/>
    </row>
    <row r="185" spans="4:8" x14ac:dyDescent="0.25">
      <c r="D185" s="50"/>
      <c r="E185" s="50"/>
      <c r="F185" s="49"/>
      <c r="G185" s="51"/>
      <c r="H185" s="50"/>
    </row>
    <row r="186" spans="4:8" x14ac:dyDescent="0.25">
      <c r="D186" s="50"/>
      <c r="E186" s="50"/>
      <c r="F186" s="49"/>
      <c r="G186" s="51"/>
      <c r="H186" s="50"/>
    </row>
    <row r="187" spans="4:8" x14ac:dyDescent="0.25">
      <c r="E187" s="50"/>
      <c r="G187" s="46"/>
    </row>
    <row r="188" spans="4:8" x14ac:dyDescent="0.25">
      <c r="E188" s="50"/>
      <c r="G188" s="46"/>
    </row>
    <row r="189" spans="4:8" x14ac:dyDescent="0.25">
      <c r="E189" s="50"/>
      <c r="G189" s="46"/>
    </row>
    <row r="190" spans="4:8" x14ac:dyDescent="0.25">
      <c r="E190" s="50"/>
      <c r="G190" s="46"/>
    </row>
    <row r="191" spans="4:8" x14ac:dyDescent="0.25">
      <c r="G191" s="46"/>
    </row>
    <row r="192" spans="4:8" x14ac:dyDescent="0.25">
      <c r="D192" s="50"/>
      <c r="E192" s="50"/>
      <c r="G192" s="46"/>
    </row>
    <row r="193" spans="4:7" x14ac:dyDescent="0.25">
      <c r="D193" s="50"/>
      <c r="E193" s="50"/>
      <c r="G193" s="46"/>
    </row>
    <row r="194" spans="4:7" x14ac:dyDescent="0.25">
      <c r="D194" s="50"/>
      <c r="E194" s="50"/>
      <c r="G194" s="46"/>
    </row>
    <row r="195" spans="4:7" x14ac:dyDescent="0.25">
      <c r="D195" s="50"/>
      <c r="E195" s="50"/>
      <c r="G195" s="46"/>
    </row>
    <row r="196" spans="4:7" x14ac:dyDescent="0.25">
      <c r="D196" s="50"/>
      <c r="E196" s="50"/>
      <c r="G196" s="46"/>
    </row>
    <row r="197" spans="4:7" x14ac:dyDescent="0.25">
      <c r="D197" s="50"/>
      <c r="E197" s="50"/>
      <c r="G197" s="46"/>
    </row>
    <row r="198" spans="4:7" x14ac:dyDescent="0.25">
      <c r="D198" s="50"/>
      <c r="E198" s="50"/>
      <c r="G198" s="46"/>
    </row>
    <row r="199" spans="4:7" x14ac:dyDescent="0.25">
      <c r="D199" s="50"/>
      <c r="E199" s="50"/>
      <c r="F199" s="48"/>
      <c r="G199" s="46"/>
    </row>
    <row r="200" spans="4:7" x14ac:dyDescent="0.25">
      <c r="D200" s="50"/>
      <c r="E200" s="50"/>
      <c r="F200" s="48"/>
      <c r="G200" s="46"/>
    </row>
    <row r="201" spans="4:7" x14ac:dyDescent="0.25">
      <c r="D201" s="50"/>
      <c r="E201" s="50"/>
      <c r="F201" s="48"/>
      <c r="G201" s="46"/>
    </row>
    <row r="202" spans="4:7" x14ac:dyDescent="0.25">
      <c r="D202" s="50"/>
      <c r="E202" s="50"/>
      <c r="F202" s="48"/>
      <c r="G202" s="46"/>
    </row>
    <row r="203" spans="4:7" x14ac:dyDescent="0.25">
      <c r="D203" s="50"/>
      <c r="E203" s="50"/>
      <c r="F203" s="49"/>
      <c r="G203" s="46"/>
    </row>
    <row r="204" spans="4:7" x14ac:dyDescent="0.25">
      <c r="D204" s="50"/>
      <c r="E204" s="50"/>
      <c r="F204" s="48"/>
      <c r="G204" s="46"/>
    </row>
    <row r="205" spans="4:7" x14ac:dyDescent="0.25">
      <c r="D205" s="50"/>
      <c r="E205" s="50"/>
      <c r="F205" s="48"/>
      <c r="G205" s="46"/>
    </row>
    <row r="206" spans="4:7" x14ac:dyDescent="0.25">
      <c r="D206" s="50"/>
      <c r="E206" s="50"/>
      <c r="F206" s="48"/>
      <c r="G206" s="46"/>
    </row>
    <row r="207" spans="4:7" x14ac:dyDescent="0.25">
      <c r="D207" s="50"/>
      <c r="E207" s="50"/>
      <c r="F207" s="48"/>
      <c r="G207" s="46"/>
    </row>
    <row r="208" spans="4:7" x14ac:dyDescent="0.25">
      <c r="D208" s="50"/>
      <c r="E208" s="50"/>
      <c r="F208" s="48"/>
      <c r="G208" s="46"/>
    </row>
    <row r="209" spans="4:7" x14ac:dyDescent="0.25">
      <c r="D209" s="50"/>
      <c r="E209" s="50"/>
      <c r="F209" s="49"/>
      <c r="G209" s="46"/>
    </row>
    <row r="210" spans="4:7" x14ac:dyDescent="0.25">
      <c r="D210" s="50"/>
      <c r="E210" s="50"/>
      <c r="F210" s="49"/>
      <c r="G210" s="46"/>
    </row>
    <row r="211" spans="4:7" x14ac:dyDescent="0.25">
      <c r="D211" s="50"/>
      <c r="E211" s="50"/>
      <c r="F211" s="48"/>
      <c r="G211" s="46"/>
    </row>
    <row r="212" spans="4:7" x14ac:dyDescent="0.25">
      <c r="D212" s="50"/>
      <c r="E212" s="50"/>
      <c r="F212" s="48"/>
      <c r="G212" s="46"/>
    </row>
    <row r="213" spans="4:7" x14ac:dyDescent="0.25">
      <c r="D213" s="50"/>
      <c r="E213" s="50"/>
      <c r="F213" s="49"/>
      <c r="G213" s="46"/>
    </row>
    <row r="214" spans="4:7" x14ac:dyDescent="0.25">
      <c r="D214" s="50"/>
      <c r="E214" s="50"/>
      <c r="F214" s="48"/>
      <c r="G214" s="46"/>
    </row>
    <row r="215" spans="4:7" x14ac:dyDescent="0.25">
      <c r="D215" s="50"/>
      <c r="E215" s="50"/>
      <c r="F215" s="49"/>
      <c r="G215" s="46"/>
    </row>
    <row r="216" spans="4:7" x14ac:dyDescent="0.25">
      <c r="D216" s="50"/>
      <c r="E216" s="50"/>
      <c r="F216" s="49"/>
      <c r="G216" s="46"/>
    </row>
    <row r="217" spans="4:7" x14ac:dyDescent="0.25">
      <c r="D217" s="50"/>
      <c r="E217" s="50"/>
      <c r="F217" s="49"/>
      <c r="G217" s="46"/>
    </row>
    <row r="218" spans="4:7" x14ac:dyDescent="0.25">
      <c r="D218" s="50"/>
      <c r="E218" s="50"/>
      <c r="F218" s="49"/>
      <c r="G218" s="46"/>
    </row>
    <row r="219" spans="4:7" x14ac:dyDescent="0.25">
      <c r="D219" s="50"/>
      <c r="E219" s="50"/>
      <c r="F219" s="49"/>
      <c r="G219" s="46"/>
    </row>
    <row r="220" spans="4:7" x14ac:dyDescent="0.25">
      <c r="D220" s="50"/>
      <c r="E220" s="50"/>
      <c r="F220" s="48"/>
      <c r="G220" s="46"/>
    </row>
    <row r="221" spans="4:7" x14ac:dyDescent="0.25">
      <c r="D221" s="50"/>
      <c r="E221" s="50"/>
      <c r="F221" s="48"/>
      <c r="G221" s="46"/>
    </row>
    <row r="222" spans="4:7" x14ac:dyDescent="0.25">
      <c r="D222" s="50"/>
      <c r="E222" s="50"/>
      <c r="F222" s="49"/>
      <c r="G222" s="46"/>
    </row>
    <row r="223" spans="4:7" x14ac:dyDescent="0.25">
      <c r="D223" s="50"/>
      <c r="E223" s="50"/>
      <c r="F223" s="49"/>
      <c r="G223" s="46"/>
    </row>
    <row r="224" spans="4:7" x14ac:dyDescent="0.25">
      <c r="D224" s="50"/>
      <c r="E224" s="50"/>
      <c r="F224" s="49"/>
      <c r="G224" s="46"/>
    </row>
    <row r="225" spans="4:7" x14ac:dyDescent="0.25">
      <c r="D225" s="50"/>
      <c r="E225" s="50"/>
      <c r="F225" s="49"/>
      <c r="G225" s="46"/>
    </row>
    <row r="226" spans="4:7" x14ac:dyDescent="0.25">
      <c r="D226" s="50"/>
      <c r="E226" s="50"/>
      <c r="F226" s="49"/>
      <c r="G226" s="46"/>
    </row>
    <row r="227" spans="4:7" x14ac:dyDescent="0.25">
      <c r="D227" s="50"/>
      <c r="E227" s="50"/>
      <c r="F227" s="48"/>
      <c r="G227" s="46"/>
    </row>
    <row r="228" spans="4:7" x14ac:dyDescent="0.25">
      <c r="D228" s="50"/>
      <c r="E228" s="50"/>
      <c r="F228" s="48"/>
      <c r="G228" s="46"/>
    </row>
    <row r="229" spans="4:7" x14ac:dyDescent="0.25">
      <c r="D229" s="50"/>
      <c r="E229" s="50"/>
      <c r="F229" s="48"/>
      <c r="G229" s="46"/>
    </row>
    <row r="230" spans="4:7" x14ac:dyDescent="0.25">
      <c r="E230" s="50"/>
      <c r="F230" s="48"/>
      <c r="G230" s="46"/>
    </row>
    <row r="231" spans="4:7" x14ac:dyDescent="0.25">
      <c r="G231" s="46"/>
    </row>
    <row r="232" spans="4:7" x14ac:dyDescent="0.25">
      <c r="G232" s="46"/>
    </row>
    <row r="233" spans="4:7" x14ac:dyDescent="0.25">
      <c r="G233" s="46"/>
    </row>
    <row r="234" spans="4:7" x14ac:dyDescent="0.25">
      <c r="G234" s="46"/>
    </row>
    <row r="235" spans="4:7" x14ac:dyDescent="0.25">
      <c r="G235" s="46"/>
    </row>
    <row r="236" spans="4:7" x14ac:dyDescent="0.25">
      <c r="G236" s="46"/>
    </row>
    <row r="237" spans="4:7" x14ac:dyDescent="0.25">
      <c r="G237" s="46"/>
    </row>
    <row r="238" spans="4:7" x14ac:dyDescent="0.25">
      <c r="G238" s="46"/>
    </row>
    <row r="239" spans="4:7" x14ac:dyDescent="0.25">
      <c r="G239" s="46"/>
    </row>
    <row r="240" spans="4:7" x14ac:dyDescent="0.25">
      <c r="G240" s="46"/>
    </row>
    <row r="241" spans="4:7" x14ac:dyDescent="0.25">
      <c r="G241" s="46"/>
    </row>
    <row r="242" spans="4:7" x14ac:dyDescent="0.25">
      <c r="G242" s="46"/>
    </row>
    <row r="243" spans="4:7" x14ac:dyDescent="0.25">
      <c r="G243" s="46"/>
    </row>
    <row r="244" spans="4:7" x14ac:dyDescent="0.25">
      <c r="E244" s="50"/>
      <c r="F244" s="48"/>
      <c r="G244" s="46"/>
    </row>
    <row r="245" spans="4:7" x14ac:dyDescent="0.25">
      <c r="D245" s="50"/>
      <c r="E245" s="50"/>
      <c r="F245" s="48"/>
      <c r="G245" s="46"/>
    </row>
    <row r="246" spans="4:7" x14ac:dyDescent="0.25">
      <c r="D246" s="50"/>
      <c r="E246" s="50"/>
      <c r="F246" s="48"/>
      <c r="G246" s="46"/>
    </row>
    <row r="247" spans="4:7" x14ac:dyDescent="0.25">
      <c r="D247" s="50"/>
      <c r="E247" s="50"/>
      <c r="F247" s="48"/>
      <c r="G247" s="46"/>
    </row>
    <row r="248" spans="4:7" x14ac:dyDescent="0.25">
      <c r="D248" s="50"/>
      <c r="E248" s="50"/>
      <c r="F248" s="49"/>
      <c r="G248" s="46"/>
    </row>
    <row r="249" spans="4:7" x14ac:dyDescent="0.25">
      <c r="D249" s="50"/>
      <c r="E249" s="50"/>
      <c r="F249" s="49"/>
      <c r="G249" s="46"/>
    </row>
    <row r="250" spans="4:7" x14ac:dyDescent="0.25">
      <c r="D250" s="50"/>
      <c r="E250" s="50"/>
      <c r="F250" s="49"/>
      <c r="G250" s="46"/>
    </row>
    <row r="251" spans="4:7" x14ac:dyDescent="0.25">
      <c r="D251" s="50"/>
      <c r="E251" s="50"/>
      <c r="F251" s="49"/>
      <c r="G251" s="46"/>
    </row>
    <row r="252" spans="4:7" x14ac:dyDescent="0.25">
      <c r="D252" s="50"/>
      <c r="E252" s="50"/>
      <c r="F252" s="48"/>
      <c r="G252" s="46"/>
    </row>
    <row r="253" spans="4:7" x14ac:dyDescent="0.25">
      <c r="D253" s="50"/>
      <c r="E253" s="50"/>
      <c r="F253" s="48"/>
      <c r="G253" s="46"/>
    </row>
    <row r="254" spans="4:7" x14ac:dyDescent="0.25">
      <c r="D254" s="50"/>
      <c r="E254" s="50"/>
      <c r="F254" s="48"/>
      <c r="G254" s="46"/>
    </row>
    <row r="255" spans="4:7" x14ac:dyDescent="0.25">
      <c r="D255" s="50"/>
      <c r="E255" s="50"/>
      <c r="F255" s="48"/>
      <c r="G255" s="46"/>
    </row>
    <row r="256" spans="4:7" x14ac:dyDescent="0.25">
      <c r="D256" s="50"/>
      <c r="E256" s="50"/>
      <c r="F256" s="48"/>
      <c r="G256" s="46"/>
    </row>
    <row r="257" spans="4:7" x14ac:dyDescent="0.25">
      <c r="D257" s="50"/>
      <c r="E257" s="50"/>
      <c r="F257" s="48"/>
      <c r="G257" s="46"/>
    </row>
    <row r="258" spans="4:7" x14ac:dyDescent="0.25">
      <c r="D258" s="50"/>
      <c r="E258" s="50"/>
      <c r="F258" s="48"/>
      <c r="G258" s="46"/>
    </row>
    <row r="259" spans="4:7" x14ac:dyDescent="0.25">
      <c r="D259" s="50"/>
      <c r="E259" s="50"/>
      <c r="F259" s="48"/>
      <c r="G259" s="46"/>
    </row>
    <row r="260" spans="4:7" x14ac:dyDescent="0.25">
      <c r="D260" s="50"/>
      <c r="E260" s="50"/>
      <c r="F260" s="48"/>
      <c r="G260" s="46"/>
    </row>
    <row r="261" spans="4:7" x14ac:dyDescent="0.25">
      <c r="D261" s="50"/>
      <c r="E261" s="50"/>
      <c r="F261" s="48"/>
      <c r="G261" s="46"/>
    </row>
    <row r="262" spans="4:7" x14ac:dyDescent="0.25">
      <c r="D262" s="50"/>
      <c r="E262" s="50"/>
      <c r="F262" s="48"/>
      <c r="G262" s="46"/>
    </row>
    <row r="263" spans="4:7" x14ac:dyDescent="0.25">
      <c r="D263" s="50"/>
      <c r="E263" s="50"/>
      <c r="F263" s="49"/>
      <c r="G263" s="46"/>
    </row>
    <row r="264" spans="4:7" x14ac:dyDescent="0.25">
      <c r="D264" s="50"/>
      <c r="E264" s="50"/>
      <c r="F264" s="48"/>
      <c r="G264" s="46"/>
    </row>
    <row r="265" spans="4:7" x14ac:dyDescent="0.25">
      <c r="D265" s="50"/>
      <c r="E265" s="50"/>
      <c r="F265" s="48"/>
      <c r="G265" s="46"/>
    </row>
    <row r="266" spans="4:7" x14ac:dyDescent="0.25">
      <c r="D266" s="50"/>
      <c r="E266" s="50"/>
      <c r="F266" s="48"/>
      <c r="G266" s="46"/>
    </row>
    <row r="267" spans="4:7" x14ac:dyDescent="0.25">
      <c r="D267" s="50"/>
      <c r="E267" s="50"/>
      <c r="F267" s="48"/>
      <c r="G267" s="46"/>
    </row>
    <row r="268" spans="4:7" x14ac:dyDescent="0.25">
      <c r="D268" s="50"/>
      <c r="E268" s="50"/>
      <c r="F268" s="48"/>
      <c r="G268" s="46"/>
    </row>
    <row r="269" spans="4:7" x14ac:dyDescent="0.25">
      <c r="D269" s="50"/>
      <c r="E269" s="50"/>
      <c r="F269" s="48"/>
      <c r="G269" s="46"/>
    </row>
    <row r="270" spans="4:7" x14ac:dyDescent="0.25">
      <c r="D270" s="50"/>
      <c r="E270" s="50"/>
      <c r="F270" s="48"/>
      <c r="G270" s="46"/>
    </row>
    <row r="271" spans="4:7" x14ac:dyDescent="0.25">
      <c r="D271" s="50"/>
      <c r="E271" s="50"/>
      <c r="F271" s="49"/>
    </row>
  </sheetData>
  <sheetProtection algorithmName="SHA-512" hashValue="awmqfnsl2eGq3Q1eiFKCFmM0IpbEsYOYYKga8vqGtSYRKOXnV8/EY4BALiNERCv39EjBXGN9HP0tTFd2l3ptIQ==" saltValue="n6yp4w96ZNyNIJ97OWCXV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91"/>
  <sheetViews>
    <sheetView zoomScale="80" zoomScaleNormal="80" workbookViewId="0">
      <selection activeCell="D5" sqref="D5"/>
    </sheetView>
  </sheetViews>
  <sheetFormatPr defaultRowHeight="15" x14ac:dyDescent="0.25"/>
  <cols>
    <col min="1" max="1" width="6" style="237" customWidth="1"/>
    <col min="2" max="2" width="54" style="238" customWidth="1"/>
    <col min="3" max="3" width="17.5703125" style="238" customWidth="1"/>
    <col min="4" max="4" width="17.7109375" style="238" customWidth="1"/>
    <col min="5" max="5" width="15.85546875" style="238" customWidth="1"/>
    <col min="6" max="6" width="17.85546875" style="238" customWidth="1"/>
    <col min="7" max="16384" width="9.140625" style="238"/>
  </cols>
  <sheetData>
    <row r="2" spans="1:6" ht="15.75" x14ac:dyDescent="0.25">
      <c r="B2" s="1050" t="s">
        <v>2474</v>
      </c>
      <c r="C2" s="1050"/>
    </row>
    <row r="3" spans="1:6" ht="15.75" x14ac:dyDescent="0.25">
      <c r="B3" s="1050" t="s">
        <v>2476</v>
      </c>
      <c r="C3" s="1050"/>
    </row>
    <row r="4" spans="1:6" ht="15.75" x14ac:dyDescent="0.25">
      <c r="B4" s="1050" t="s">
        <v>2475</v>
      </c>
      <c r="C4" s="1050"/>
    </row>
    <row r="5" spans="1:6" ht="15.75" x14ac:dyDescent="0.25">
      <c r="B5" s="1050" t="s">
        <v>2477</v>
      </c>
      <c r="C5" s="1050"/>
    </row>
    <row r="6" spans="1:6" x14ac:dyDescent="0.25">
      <c r="E6" s="1049" t="s">
        <v>448</v>
      </c>
      <c r="F6" s="1049"/>
    </row>
    <row r="8" spans="1:6" ht="22.5" x14ac:dyDescent="0.25">
      <c r="A8" s="1040" t="s">
        <v>2460</v>
      </c>
      <c r="B8" s="1040"/>
      <c r="C8" s="1040"/>
      <c r="D8" s="1040"/>
      <c r="E8" s="1040"/>
      <c r="F8" s="1040"/>
    </row>
    <row r="9" spans="1:6" ht="20.25" x14ac:dyDescent="0.25">
      <c r="A9" s="1052" t="s">
        <v>229</v>
      </c>
      <c r="B9" s="1052"/>
      <c r="C9" s="1052"/>
      <c r="D9" s="1052"/>
      <c r="E9" s="1052"/>
      <c r="F9" s="1052"/>
    </row>
    <row r="10" spans="1:6" ht="12.75" customHeight="1" x14ac:dyDescent="0.25">
      <c r="A10" s="239"/>
      <c r="B10" s="239"/>
      <c r="C10" s="239"/>
      <c r="D10" s="239"/>
      <c r="E10" s="239"/>
      <c r="F10" s="239"/>
    </row>
    <row r="11" spans="1:6" ht="18.75" x14ac:dyDescent="0.25">
      <c r="A11" s="1013" t="s">
        <v>1463</v>
      </c>
      <c r="B11" s="1013"/>
      <c r="C11" s="1013"/>
      <c r="D11" s="1013"/>
      <c r="E11" s="1013"/>
      <c r="F11" s="1013"/>
    </row>
    <row r="12" spans="1:6" ht="9" customHeight="1" x14ac:dyDescent="0.25">
      <c r="A12" s="240"/>
      <c r="B12" s="240"/>
      <c r="C12" s="240"/>
      <c r="D12" s="240"/>
      <c r="E12" s="240"/>
      <c r="F12" s="240"/>
    </row>
    <row r="13" spans="1:6" s="456" customFormat="1" ht="15.75" customHeight="1" x14ac:dyDescent="0.25">
      <c r="A13" s="274" t="s">
        <v>1</v>
      </c>
      <c r="B13" s="855" t="s">
        <v>1592</v>
      </c>
      <c r="C13" s="855"/>
      <c r="D13" s="855"/>
      <c r="E13" s="855"/>
      <c r="F13" s="855"/>
    </row>
    <row r="14" spans="1:6" s="457" customFormat="1" ht="31.5" customHeight="1" x14ac:dyDescent="0.25">
      <c r="A14" s="1036" t="s">
        <v>121</v>
      </c>
      <c r="B14" s="1037"/>
      <c r="C14" s="808">
        <f>Plan!C9</f>
        <v>0</v>
      </c>
      <c r="D14" s="813"/>
      <c r="E14" s="813"/>
      <c r="F14" s="809"/>
    </row>
    <row r="15" spans="1:6" s="457" customFormat="1" ht="24" customHeight="1" x14ac:dyDescent="0.25">
      <c r="A15" s="1036" t="s">
        <v>122</v>
      </c>
      <c r="B15" s="1037"/>
      <c r="C15" s="813">
        <f>Plan!C10</f>
        <v>0</v>
      </c>
      <c r="D15" s="813"/>
      <c r="E15" s="813"/>
      <c r="F15" s="809"/>
    </row>
    <row r="16" spans="1:6" s="457" customFormat="1" ht="19.5" customHeight="1" x14ac:dyDescent="0.25">
      <c r="A16" s="1036" t="s">
        <v>123</v>
      </c>
      <c r="B16" s="1037"/>
      <c r="C16" s="460">
        <f>Plan!C11</f>
        <v>0</v>
      </c>
      <c r="D16" s="478" t="s">
        <v>124</v>
      </c>
      <c r="E16" s="806">
        <f>Plan!E11</f>
        <v>0</v>
      </c>
      <c r="F16" s="807"/>
    </row>
    <row r="17" spans="1:6" s="457" customFormat="1" ht="19.5" customHeight="1" x14ac:dyDescent="0.25">
      <c r="A17" s="1036" t="s">
        <v>125</v>
      </c>
      <c r="B17" s="1037"/>
      <c r="C17" s="459">
        <f>Plan!C12</f>
        <v>0</v>
      </c>
      <c r="D17" s="478" t="s">
        <v>126</v>
      </c>
      <c r="E17" s="808">
        <f>Plan!E12</f>
        <v>0</v>
      </c>
      <c r="F17" s="809"/>
    </row>
    <row r="18" spans="1:6" s="457" customFormat="1" ht="18.75" customHeight="1" x14ac:dyDescent="0.25">
      <c r="A18" s="1036" t="s">
        <v>127</v>
      </c>
      <c r="B18" s="1037"/>
      <c r="C18" s="468">
        <f>'DJELOVANJE-opis'!C9</f>
        <v>0</v>
      </c>
      <c r="D18" s="478" t="s">
        <v>1426</v>
      </c>
      <c r="E18" s="808">
        <f>Plan!E14</f>
        <v>0</v>
      </c>
      <c r="F18" s="809"/>
    </row>
    <row r="19" spans="1:6" s="457" customFormat="1" ht="23.25" customHeight="1" thickBot="1" x14ac:dyDescent="0.3">
      <c r="A19" s="1032" t="s">
        <v>1427</v>
      </c>
      <c r="B19" s="1033"/>
      <c r="C19" s="1027">
        <f>Plan!C15</f>
        <v>0</v>
      </c>
      <c r="D19" s="1028"/>
      <c r="E19" s="1028"/>
      <c r="F19" s="1029"/>
    </row>
    <row r="20" spans="1:6" s="268" customFormat="1" ht="8.25" customHeight="1" thickBot="1" x14ac:dyDescent="0.3">
      <c r="A20" s="1015"/>
      <c r="B20" s="1015"/>
      <c r="C20" s="1015"/>
      <c r="D20" s="1015"/>
      <c r="E20" s="1015"/>
      <c r="F20" s="1015"/>
    </row>
    <row r="21" spans="1:6" s="456" customFormat="1" ht="15.75" customHeight="1" x14ac:dyDescent="0.25">
      <c r="A21" s="40" t="s">
        <v>2</v>
      </c>
      <c r="B21" s="810" t="s">
        <v>1593</v>
      </c>
      <c r="C21" s="811"/>
      <c r="D21" s="811"/>
      <c r="E21" s="811"/>
      <c r="F21" s="812"/>
    </row>
    <row r="22" spans="1:6" s="457" customFormat="1" ht="23.25" customHeight="1" x14ac:dyDescent="0.25">
      <c r="A22" s="1036" t="s">
        <v>1595</v>
      </c>
      <c r="B22" s="1037"/>
      <c r="C22" s="1018" t="s">
        <v>1573</v>
      </c>
      <c r="D22" s="1018"/>
      <c r="E22" s="1018"/>
      <c r="F22" s="1019"/>
    </row>
    <row r="23" spans="1:6" s="457" customFormat="1" ht="23.25" customHeight="1" x14ac:dyDescent="0.25">
      <c r="A23" s="1036" t="s">
        <v>122</v>
      </c>
      <c r="B23" s="1037"/>
      <c r="C23" s="1030" t="s">
        <v>1574</v>
      </c>
      <c r="D23" s="1030"/>
      <c r="E23" s="1030"/>
      <c r="F23" s="1031"/>
    </row>
    <row r="24" spans="1:6" s="457" customFormat="1" ht="18" customHeight="1" x14ac:dyDescent="0.25">
      <c r="A24" s="1036" t="s">
        <v>123</v>
      </c>
      <c r="B24" s="1037"/>
      <c r="C24" s="555">
        <v>32010</v>
      </c>
      <c r="D24" s="273" t="s">
        <v>124</v>
      </c>
      <c r="E24" s="1016" t="s">
        <v>1467</v>
      </c>
      <c r="F24" s="1017"/>
    </row>
    <row r="25" spans="1:6" s="457" customFormat="1" ht="18.75" customHeight="1" x14ac:dyDescent="0.25">
      <c r="A25" s="1036" t="s">
        <v>125</v>
      </c>
      <c r="B25" s="1037"/>
      <c r="C25" s="556">
        <v>30610225045</v>
      </c>
      <c r="D25" s="273" t="s">
        <v>126</v>
      </c>
      <c r="E25" s="1018" t="s">
        <v>2472</v>
      </c>
      <c r="F25" s="1019"/>
    </row>
    <row r="26" spans="1:6" s="457" customFormat="1" ht="18.75" customHeight="1" x14ac:dyDescent="0.25">
      <c r="A26" s="1036" t="s">
        <v>127</v>
      </c>
      <c r="B26" s="1037"/>
      <c r="C26" s="556">
        <v>16000438</v>
      </c>
      <c r="D26" s="273" t="s">
        <v>1426</v>
      </c>
      <c r="E26" s="1020" t="s">
        <v>2473</v>
      </c>
      <c r="F26" s="1021"/>
    </row>
    <row r="27" spans="1:6" s="457" customFormat="1" ht="24.75" customHeight="1" thickBot="1" x14ac:dyDescent="0.3">
      <c r="A27" s="1032" t="s">
        <v>1427</v>
      </c>
      <c r="B27" s="1033"/>
      <c r="C27" s="1022" t="s">
        <v>1602</v>
      </c>
      <c r="D27" s="1023"/>
      <c r="E27" s="1023"/>
      <c r="F27" s="1024"/>
    </row>
    <row r="28" spans="1:6" s="268" customFormat="1" ht="3.75" customHeight="1" thickBot="1" x14ac:dyDescent="0.3">
      <c r="A28" s="271"/>
    </row>
    <row r="29" spans="1:6" s="270" customFormat="1" ht="33.75" customHeight="1" thickBot="1" x14ac:dyDescent="0.3">
      <c r="A29" s="272" t="s">
        <v>3</v>
      </c>
      <c r="B29" s="275" t="s">
        <v>1552</v>
      </c>
      <c r="C29" s="1025">
        <f>Plan!C18</f>
        <v>0</v>
      </c>
      <c r="D29" s="1025"/>
      <c r="E29" s="1025"/>
      <c r="F29" s="1026"/>
    </row>
    <row r="30" spans="1:6" s="268" customFormat="1" ht="3.75" customHeight="1" thickBot="1" x14ac:dyDescent="0.3">
      <c r="A30" s="271"/>
    </row>
    <row r="31" spans="1:6" s="270" customFormat="1" ht="22.5" customHeight="1" thickBot="1" x14ac:dyDescent="0.3">
      <c r="A31" s="272" t="s">
        <v>4</v>
      </c>
      <c r="B31" s="462" t="s">
        <v>1468</v>
      </c>
      <c r="C31" s="471" t="s">
        <v>1669</v>
      </c>
      <c r="D31" s="472" t="str">
        <f>'IO - djelovanje'!C28</f>
        <v>01.siječnja 2022.</v>
      </c>
      <c r="E31" s="471" t="s">
        <v>1670</v>
      </c>
      <c r="F31" s="473" t="s">
        <v>2458</v>
      </c>
    </row>
    <row r="32" spans="1:6" ht="12" customHeight="1" x14ac:dyDescent="0.25"/>
    <row r="33" spans="1:6" ht="28.5" customHeight="1" x14ac:dyDescent="0.25">
      <c r="A33" s="1014" t="s">
        <v>1469</v>
      </c>
      <c r="B33" s="1014"/>
      <c r="C33" s="1014"/>
      <c r="D33" s="1014"/>
      <c r="E33" s="1014"/>
      <c r="F33" s="1014"/>
    </row>
    <row r="34" spans="1:6" ht="6.75" customHeight="1" thickBot="1" x14ac:dyDescent="0.3"/>
    <row r="35" spans="1:6" s="242" customFormat="1" thickBot="1" x14ac:dyDescent="0.25">
      <c r="A35" s="241" t="s">
        <v>119</v>
      </c>
      <c r="B35" s="1044" t="s">
        <v>1599</v>
      </c>
      <c r="C35" s="1044"/>
      <c r="D35" s="1044"/>
      <c r="E35" s="1044"/>
      <c r="F35" s="1045"/>
    </row>
    <row r="36" spans="1:6" ht="15.75" customHeight="1" x14ac:dyDescent="0.25">
      <c r="A36" s="243" t="s">
        <v>17</v>
      </c>
      <c r="B36" s="243" t="s">
        <v>224</v>
      </c>
      <c r="C36" s="1035" t="s">
        <v>0</v>
      </c>
      <c r="D36" s="1035"/>
      <c r="E36" s="1035" t="s">
        <v>210</v>
      </c>
      <c r="F36" s="1035"/>
    </row>
    <row r="37" spans="1:6" s="244" customFormat="1" ht="15.75" x14ac:dyDescent="0.2">
      <c r="A37" s="204" t="s">
        <v>1</v>
      </c>
      <c r="B37" s="203" t="s">
        <v>28</v>
      </c>
      <c r="C37" s="696">
        <f>C60</f>
        <v>0</v>
      </c>
      <c r="D37" s="696"/>
      <c r="E37" s="691" t="str">
        <f>IF(C37=0,"0,00%",C37/$C$42)</f>
        <v>0,00%</v>
      </c>
      <c r="F37" s="691"/>
    </row>
    <row r="38" spans="1:6" ht="15.75" x14ac:dyDescent="0.25">
      <c r="A38" s="204" t="s">
        <v>2</v>
      </c>
      <c r="B38" s="203" t="s">
        <v>207</v>
      </c>
      <c r="C38" s="696">
        <f>E60</f>
        <v>0</v>
      </c>
      <c r="D38" s="696"/>
      <c r="E38" s="691" t="str">
        <f>IF(C38=0,"0,00%",C38/$C$42)</f>
        <v>0,00%</v>
      </c>
      <c r="F38" s="691"/>
    </row>
    <row r="39" spans="1:6" ht="15.75" x14ac:dyDescent="0.25">
      <c r="A39" s="26" t="s">
        <v>45</v>
      </c>
      <c r="B39" s="245" t="s">
        <v>208</v>
      </c>
      <c r="C39" s="1048"/>
      <c r="D39" s="1048"/>
      <c r="E39" s="246"/>
      <c r="F39" s="247"/>
    </row>
    <row r="40" spans="1:6" ht="15.75" x14ac:dyDescent="0.25">
      <c r="A40" s="248" t="s">
        <v>46</v>
      </c>
      <c r="B40" s="249" t="s">
        <v>47</v>
      </c>
      <c r="C40" s="1048"/>
      <c r="D40" s="1048"/>
      <c r="E40" s="246"/>
      <c r="F40" s="247"/>
    </row>
    <row r="41" spans="1:6" ht="15.75" x14ac:dyDescent="0.25">
      <c r="A41" s="248" t="s">
        <v>48</v>
      </c>
      <c r="B41" s="249" t="s">
        <v>49</v>
      </c>
      <c r="C41" s="1048"/>
      <c r="D41" s="1048"/>
      <c r="E41" s="246"/>
      <c r="F41" s="247"/>
    </row>
    <row r="42" spans="1:6" ht="16.5" customHeight="1" thickBot="1" x14ac:dyDescent="0.3">
      <c r="A42" s="1043" t="s">
        <v>209</v>
      </c>
      <c r="B42" s="1043"/>
      <c r="C42" s="1034">
        <f>SUM(C37:C38)</f>
        <v>0</v>
      </c>
      <c r="D42" s="1034"/>
      <c r="E42" s="246"/>
      <c r="F42" s="247"/>
    </row>
    <row r="43" spans="1:6" ht="19.5" customHeight="1" thickBot="1" x14ac:dyDescent="0.3">
      <c r="A43" s="250" t="s">
        <v>130</v>
      </c>
      <c r="B43" s="1041" t="s">
        <v>1470</v>
      </c>
      <c r="C43" s="1064"/>
      <c r="D43" s="1064"/>
      <c r="E43" s="1064"/>
      <c r="F43" s="1065"/>
    </row>
    <row r="44" spans="1:6" x14ac:dyDescent="0.25">
      <c r="A44" s="251" t="s">
        <v>186</v>
      </c>
      <c r="B44" s="383" t="s">
        <v>1596</v>
      </c>
      <c r="C44" s="252" t="s">
        <v>2459</v>
      </c>
      <c r="D44" s="252" t="s">
        <v>27</v>
      </c>
      <c r="E44" s="252" t="s">
        <v>1598</v>
      </c>
      <c r="F44" s="253" t="s">
        <v>5</v>
      </c>
    </row>
    <row r="45" spans="1:6" ht="18" customHeight="1" x14ac:dyDescent="0.25">
      <c r="A45" s="254" t="s">
        <v>1</v>
      </c>
      <c r="B45" s="384" t="s">
        <v>23</v>
      </c>
      <c r="C45" s="256">
        <f>Plan!E63</f>
        <v>0</v>
      </c>
      <c r="D45" s="256">
        <f>'Popis računa'!L2</f>
        <v>0</v>
      </c>
      <c r="E45" s="256">
        <f>'Popis računa'!M2</f>
        <v>0</v>
      </c>
      <c r="F45" s="257">
        <f>D45+E45</f>
        <v>0</v>
      </c>
    </row>
    <row r="46" spans="1:6" ht="18" customHeight="1" x14ac:dyDescent="0.25">
      <c r="A46" s="258" t="s">
        <v>2</v>
      </c>
      <c r="B46" s="267" t="s">
        <v>24</v>
      </c>
      <c r="C46" s="256">
        <f>Plan!E64</f>
        <v>0</v>
      </c>
      <c r="D46" s="256">
        <f>'Popis računa'!L3</f>
        <v>0</v>
      </c>
      <c r="E46" s="256">
        <f>'Popis računa'!M3</f>
        <v>0</v>
      </c>
      <c r="F46" s="257">
        <f t="shared" ref="F46:F59" si="0">D46+E46</f>
        <v>0</v>
      </c>
    </row>
    <row r="47" spans="1:6" ht="18" customHeight="1" x14ac:dyDescent="0.25">
      <c r="A47" s="258" t="s">
        <v>3</v>
      </c>
      <c r="B47" s="267" t="s">
        <v>25</v>
      </c>
      <c r="C47" s="256">
        <f>Plan!E65</f>
        <v>0</v>
      </c>
      <c r="D47" s="256">
        <f>'Popis računa'!L4</f>
        <v>0</v>
      </c>
      <c r="E47" s="256">
        <f>'Popis računa'!M4</f>
        <v>0</v>
      </c>
      <c r="F47" s="257">
        <f t="shared" si="0"/>
        <v>0</v>
      </c>
    </row>
    <row r="48" spans="1:6" ht="18" customHeight="1" x14ac:dyDescent="0.25">
      <c r="A48" s="258" t="s">
        <v>4</v>
      </c>
      <c r="B48" s="267" t="s">
        <v>203</v>
      </c>
      <c r="C48" s="256">
        <f>Plan!E66</f>
        <v>0</v>
      </c>
      <c r="D48" s="256">
        <f>'Popis računa'!L5</f>
        <v>0</v>
      </c>
      <c r="E48" s="256">
        <f>'Popis računa'!M5</f>
        <v>0</v>
      </c>
      <c r="F48" s="257">
        <f t="shared" si="0"/>
        <v>0</v>
      </c>
    </row>
    <row r="49" spans="1:6" ht="18" customHeight="1" x14ac:dyDescent="0.25">
      <c r="A49" s="258" t="s">
        <v>6</v>
      </c>
      <c r="B49" s="267" t="s">
        <v>26</v>
      </c>
      <c r="C49" s="256">
        <f>Plan!E77</f>
        <v>0</v>
      </c>
      <c r="D49" s="256">
        <f>'Popis računa'!L6</f>
        <v>0</v>
      </c>
      <c r="E49" s="256">
        <f>'Popis računa'!M6</f>
        <v>0</v>
      </c>
      <c r="F49" s="257">
        <f t="shared" si="0"/>
        <v>0</v>
      </c>
    </row>
    <row r="50" spans="1:6" ht="18" customHeight="1" x14ac:dyDescent="0.25">
      <c r="A50" s="258" t="s">
        <v>7</v>
      </c>
      <c r="B50" s="267" t="s">
        <v>467</v>
      </c>
      <c r="C50" s="256">
        <f>Plan!E67</f>
        <v>0</v>
      </c>
      <c r="D50" s="256">
        <f>'Popis računa'!L7</f>
        <v>0</v>
      </c>
      <c r="E50" s="256">
        <f>'Popis računa'!M7</f>
        <v>0</v>
      </c>
      <c r="F50" s="257">
        <f t="shared" si="0"/>
        <v>0</v>
      </c>
    </row>
    <row r="51" spans="1:6" ht="18" customHeight="1" x14ac:dyDescent="0.25">
      <c r="A51" s="258" t="s">
        <v>8</v>
      </c>
      <c r="B51" s="267" t="s">
        <v>204</v>
      </c>
      <c r="C51" s="255">
        <f>Plan!E68</f>
        <v>0</v>
      </c>
      <c r="D51" s="259">
        <f>'Popis računa'!L8</f>
        <v>0</v>
      </c>
      <c r="E51" s="259">
        <f>'Popis računa'!M8</f>
        <v>0</v>
      </c>
      <c r="F51" s="260">
        <f t="shared" si="0"/>
        <v>0</v>
      </c>
    </row>
    <row r="52" spans="1:6" ht="18" customHeight="1" x14ac:dyDescent="0.25">
      <c r="A52" s="385" t="s">
        <v>215</v>
      </c>
      <c r="B52" s="386">
        <f>Plan!B69</f>
        <v>0</v>
      </c>
      <c r="C52" s="256">
        <f>Plan!E69</f>
        <v>0</v>
      </c>
      <c r="D52" s="256">
        <f>'Popis računa'!L9</f>
        <v>0</v>
      </c>
      <c r="E52" s="256">
        <f>'Popis računa'!M9</f>
        <v>0</v>
      </c>
      <c r="F52" s="257">
        <f t="shared" si="0"/>
        <v>0</v>
      </c>
    </row>
    <row r="53" spans="1:6" ht="18" customHeight="1" x14ac:dyDescent="0.25">
      <c r="A53" s="385" t="s">
        <v>216</v>
      </c>
      <c r="B53" s="386">
        <f>Plan!B70</f>
        <v>0</v>
      </c>
      <c r="C53" s="256">
        <f>Plan!E70</f>
        <v>0</v>
      </c>
      <c r="D53" s="256">
        <f>'Popis računa'!L10</f>
        <v>0</v>
      </c>
      <c r="E53" s="256">
        <f>'Popis računa'!M10</f>
        <v>0</v>
      </c>
      <c r="F53" s="257">
        <f t="shared" si="0"/>
        <v>0</v>
      </c>
    </row>
    <row r="54" spans="1:6" ht="18" customHeight="1" x14ac:dyDescent="0.25">
      <c r="A54" s="258" t="s">
        <v>9</v>
      </c>
      <c r="B54" s="267" t="s">
        <v>1597</v>
      </c>
      <c r="C54" s="255">
        <f>Plan!E71</f>
        <v>0</v>
      </c>
      <c r="D54" s="255">
        <f>'Popis računa'!L11</f>
        <v>0</v>
      </c>
      <c r="E54" s="255">
        <f>'Popis računa'!M11</f>
        <v>0</v>
      </c>
      <c r="F54" s="261">
        <f t="shared" si="0"/>
        <v>0</v>
      </c>
    </row>
    <row r="55" spans="1:6" ht="18" customHeight="1" x14ac:dyDescent="0.25">
      <c r="A55" s="387" t="s">
        <v>220</v>
      </c>
      <c r="B55" s="386">
        <f>Plan!B72</f>
        <v>0</v>
      </c>
      <c r="C55" s="388">
        <f>Plan!E72</f>
        <v>0</v>
      </c>
      <c r="D55" s="256">
        <f>'Popis računa'!L12</f>
        <v>0</v>
      </c>
      <c r="E55" s="256">
        <f>'Popis računa'!M12</f>
        <v>0</v>
      </c>
      <c r="F55" s="257">
        <f t="shared" si="0"/>
        <v>0</v>
      </c>
    </row>
    <row r="56" spans="1:6" ht="18" customHeight="1" x14ac:dyDescent="0.25">
      <c r="A56" s="387" t="s">
        <v>221</v>
      </c>
      <c r="B56" s="386">
        <f>Plan!B73</f>
        <v>0</v>
      </c>
      <c r="C56" s="388">
        <f>Plan!E73</f>
        <v>0</v>
      </c>
      <c r="D56" s="256">
        <f>'Popis računa'!L13</f>
        <v>0</v>
      </c>
      <c r="E56" s="256">
        <f>'Popis računa'!M13</f>
        <v>0</v>
      </c>
      <c r="F56" s="257">
        <f t="shared" si="0"/>
        <v>0</v>
      </c>
    </row>
    <row r="57" spans="1:6" ht="18" customHeight="1" x14ac:dyDescent="0.25">
      <c r="A57" s="387" t="s">
        <v>375</v>
      </c>
      <c r="B57" s="386">
        <f>Plan!B74</f>
        <v>0</v>
      </c>
      <c r="C57" s="388">
        <f>Plan!E74</f>
        <v>0</v>
      </c>
      <c r="D57" s="256">
        <f>'Popis računa'!L14</f>
        <v>0</v>
      </c>
      <c r="E57" s="256">
        <f>'Popis računa'!M14</f>
        <v>0</v>
      </c>
      <c r="F57" s="257">
        <f t="shared" si="0"/>
        <v>0</v>
      </c>
    </row>
    <row r="58" spans="1:6" ht="18" customHeight="1" x14ac:dyDescent="0.25">
      <c r="A58" s="387" t="s">
        <v>376</v>
      </c>
      <c r="B58" s="386">
        <f>Plan!B75</f>
        <v>0</v>
      </c>
      <c r="C58" s="388">
        <f>Plan!E75</f>
        <v>0</v>
      </c>
      <c r="D58" s="256">
        <f>'Popis računa'!L15</f>
        <v>0</v>
      </c>
      <c r="E58" s="256">
        <f>'Popis računa'!M15</f>
        <v>0</v>
      </c>
      <c r="F58" s="257">
        <f t="shared" si="0"/>
        <v>0</v>
      </c>
    </row>
    <row r="59" spans="1:6" ht="18" customHeight="1" x14ac:dyDescent="0.25">
      <c r="A59" s="387" t="s">
        <v>377</v>
      </c>
      <c r="B59" s="389">
        <f>Plan!B76</f>
        <v>0</v>
      </c>
      <c r="C59" s="388">
        <f>Plan!E76</f>
        <v>0</v>
      </c>
      <c r="D59" s="256">
        <f>'Popis računa'!L16</f>
        <v>0</v>
      </c>
      <c r="E59" s="256">
        <f>'Popis računa'!M16</f>
        <v>0</v>
      </c>
      <c r="F59" s="257">
        <f t="shared" si="0"/>
        <v>0</v>
      </c>
    </row>
    <row r="60" spans="1:6" ht="23.25" customHeight="1" thickBot="1" x14ac:dyDescent="0.3">
      <c r="A60" s="1046" t="s">
        <v>1600</v>
      </c>
      <c r="B60" s="1047"/>
      <c r="C60" s="262">
        <f>SUM(C45:C51,C54:C54)</f>
        <v>0</v>
      </c>
      <c r="D60" s="262">
        <f>SUM(D45:D51,D54:D54)</f>
        <v>0</v>
      </c>
      <c r="E60" s="262">
        <f>SUM(E45:E51,E54:E54)</f>
        <v>0</v>
      </c>
      <c r="F60" s="263">
        <f>SUM(F45:F51,F54:F54)</f>
        <v>0</v>
      </c>
    </row>
    <row r="61" spans="1:6" s="266" customFormat="1" ht="24" customHeight="1" thickBot="1" x14ac:dyDescent="0.3">
      <c r="A61" s="241" t="s">
        <v>1471</v>
      </c>
      <c r="B61" s="1041" t="s">
        <v>1601</v>
      </c>
      <c r="C61" s="1042"/>
      <c r="D61" s="264">
        <f>C37-D60</f>
        <v>0</v>
      </c>
      <c r="E61" s="264">
        <f>C38-E60</f>
        <v>0</v>
      </c>
      <c r="F61" s="265">
        <f>C42-F60</f>
        <v>0</v>
      </c>
    </row>
    <row r="62" spans="1:6" ht="16.5" customHeight="1" x14ac:dyDescent="0.25"/>
    <row r="63" spans="1:6" ht="26.25" customHeight="1" thickBot="1" x14ac:dyDescent="0.3">
      <c r="A63" s="1063" t="s">
        <v>1472</v>
      </c>
      <c r="B63" s="1063"/>
      <c r="C63" s="1063"/>
      <c r="D63" s="1063"/>
      <c r="E63" s="1063"/>
      <c r="F63" s="1063"/>
    </row>
    <row r="64" spans="1:6" ht="36" customHeight="1" x14ac:dyDescent="0.25">
      <c r="A64" s="1053"/>
      <c r="B64" s="1054"/>
      <c r="C64" s="1054"/>
      <c r="D64" s="1054"/>
      <c r="E64" s="1054"/>
      <c r="F64" s="1055"/>
    </row>
    <row r="65" spans="1:6" ht="36" customHeight="1" x14ac:dyDescent="0.25">
      <c r="A65" s="1056"/>
      <c r="B65" s="1057"/>
      <c r="C65" s="1057"/>
      <c r="D65" s="1057"/>
      <c r="E65" s="1057"/>
      <c r="F65" s="1058"/>
    </row>
    <row r="66" spans="1:6" ht="36" customHeight="1" x14ac:dyDescent="0.25">
      <c r="A66" s="1056"/>
      <c r="B66" s="1057"/>
      <c r="C66" s="1057"/>
      <c r="D66" s="1057"/>
      <c r="E66" s="1057"/>
      <c r="F66" s="1058"/>
    </row>
    <row r="67" spans="1:6" ht="36" customHeight="1" x14ac:dyDescent="0.25">
      <c r="A67" s="1056"/>
      <c r="B67" s="1057"/>
      <c r="C67" s="1057"/>
      <c r="D67" s="1057"/>
      <c r="E67" s="1057"/>
      <c r="F67" s="1058"/>
    </row>
    <row r="68" spans="1:6" ht="36" customHeight="1" x14ac:dyDescent="0.25">
      <c r="A68" s="1056"/>
      <c r="B68" s="1057"/>
      <c r="C68" s="1057"/>
      <c r="D68" s="1057"/>
      <c r="E68" s="1057"/>
      <c r="F68" s="1058"/>
    </row>
    <row r="69" spans="1:6" ht="36" customHeight="1" x14ac:dyDescent="0.25">
      <c r="A69" s="1056"/>
      <c r="B69" s="1057"/>
      <c r="C69" s="1057"/>
      <c r="D69" s="1057"/>
      <c r="E69" s="1057"/>
      <c r="F69" s="1058"/>
    </row>
    <row r="70" spans="1:6" ht="92.25" customHeight="1" x14ac:dyDescent="0.25">
      <c r="A70" s="1056"/>
      <c r="B70" s="1057"/>
      <c r="C70" s="1057"/>
      <c r="D70" s="1057"/>
      <c r="E70" s="1057"/>
      <c r="F70" s="1058"/>
    </row>
    <row r="71" spans="1:6" ht="36" customHeight="1" x14ac:dyDescent="0.25">
      <c r="A71" s="1056"/>
      <c r="B71" s="1057"/>
      <c r="C71" s="1057"/>
      <c r="D71" s="1057"/>
      <c r="E71" s="1057"/>
      <c r="F71" s="1058"/>
    </row>
    <row r="72" spans="1:6" ht="81.75" customHeight="1" x14ac:dyDescent="0.25">
      <c r="A72" s="1056"/>
      <c r="B72" s="1057"/>
      <c r="C72" s="1057"/>
      <c r="D72" s="1057"/>
      <c r="E72" s="1057"/>
      <c r="F72" s="1058"/>
    </row>
    <row r="73" spans="1:6" ht="36" customHeight="1" x14ac:dyDescent="0.25">
      <c r="A73" s="1056"/>
      <c r="B73" s="1057"/>
      <c r="C73" s="1057"/>
      <c r="D73" s="1057"/>
      <c r="E73" s="1057"/>
      <c r="F73" s="1058"/>
    </row>
    <row r="74" spans="1:6" ht="74.25" customHeight="1" x14ac:dyDescent="0.25">
      <c r="A74" s="1056"/>
      <c r="B74" s="1057"/>
      <c r="C74" s="1057"/>
      <c r="D74" s="1057"/>
      <c r="E74" s="1057"/>
      <c r="F74" s="1058"/>
    </row>
    <row r="75" spans="1:6" ht="119.25" customHeight="1" thickBot="1" x14ac:dyDescent="0.3">
      <c r="A75" s="1059"/>
      <c r="B75" s="1060"/>
      <c r="C75" s="1060"/>
      <c r="D75" s="1060"/>
      <c r="E75" s="1060"/>
      <c r="F75" s="1061"/>
    </row>
    <row r="76" spans="1:6" ht="17.25" customHeight="1" x14ac:dyDescent="0.25">
      <c r="A76" s="1062"/>
      <c r="B76" s="1062"/>
      <c r="C76" s="1062"/>
      <c r="D76" s="1062"/>
      <c r="E76" s="1062"/>
      <c r="F76" s="1062"/>
    </row>
    <row r="77" spans="1:6" ht="17.25" customHeight="1" x14ac:dyDescent="0.25">
      <c r="B77" s="237"/>
      <c r="C77" s="237"/>
      <c r="D77" s="237"/>
      <c r="E77" s="237"/>
      <c r="F77" s="237"/>
    </row>
    <row r="78" spans="1:6" s="268" customFormat="1" ht="15.75" x14ac:dyDescent="0.25">
      <c r="A78" s="271"/>
    </row>
    <row r="79" spans="1:6" s="268" customFormat="1" ht="15.75" x14ac:dyDescent="0.25">
      <c r="A79" s="1050" t="s">
        <v>138</v>
      </c>
      <c r="B79" s="1050"/>
      <c r="C79" s="1051">
        <f>Plan!C17</f>
        <v>0</v>
      </c>
      <c r="D79" s="1051"/>
      <c r="E79" s="474"/>
    </row>
    <row r="80" spans="1:6" s="268" customFormat="1" ht="15.75" x14ac:dyDescent="0.25">
      <c r="A80" s="269"/>
      <c r="B80" s="270"/>
      <c r="C80" s="476"/>
      <c r="D80" s="476"/>
      <c r="E80" s="475"/>
    </row>
    <row r="81" spans="1:6" s="268" customFormat="1" ht="15.75" x14ac:dyDescent="0.25">
      <c r="A81" s="1050" t="s">
        <v>50</v>
      </c>
      <c r="B81" s="1050"/>
      <c r="C81" s="1051">
        <f>'IO - djelovanje'!C97:D97</f>
        <v>0</v>
      </c>
      <c r="D81" s="1051"/>
      <c r="E81" s="474"/>
    </row>
    <row r="82" spans="1:6" s="268" customFormat="1" ht="15.75" x14ac:dyDescent="0.25">
      <c r="A82" s="271"/>
      <c r="B82" s="271"/>
      <c r="C82" s="477"/>
      <c r="D82" s="477"/>
    </row>
    <row r="83" spans="1:6" s="268" customFormat="1" ht="15.75" x14ac:dyDescent="0.25">
      <c r="A83" s="271"/>
      <c r="B83" s="271"/>
    </row>
    <row r="84" spans="1:6" s="268" customFormat="1" ht="15.75" x14ac:dyDescent="0.25">
      <c r="A84" s="271"/>
      <c r="B84" s="271"/>
    </row>
    <row r="85" spans="1:6" s="268" customFormat="1" ht="15.75" x14ac:dyDescent="0.25">
      <c r="A85" s="271"/>
      <c r="C85" s="271" t="s">
        <v>14</v>
      </c>
    </row>
    <row r="86" spans="1:6" s="268" customFormat="1" ht="15.75" x14ac:dyDescent="0.25">
      <c r="A86" s="271"/>
    </row>
    <row r="87" spans="1:6" s="268" customFormat="1" ht="15.75" x14ac:dyDescent="0.25">
      <c r="A87" s="271"/>
      <c r="D87" s="1038"/>
      <c r="E87" s="1038"/>
      <c r="F87" s="1038"/>
    </row>
    <row r="88" spans="1:6" s="268" customFormat="1" ht="15.75" x14ac:dyDescent="0.25">
      <c r="A88" s="271"/>
      <c r="D88" s="1039" t="s">
        <v>1532</v>
      </c>
      <c r="E88" s="1039"/>
      <c r="F88" s="1039"/>
    </row>
    <row r="89" spans="1:6" s="268" customFormat="1" ht="15.75" x14ac:dyDescent="0.25">
      <c r="A89" s="271"/>
    </row>
    <row r="90" spans="1:6" s="268" customFormat="1" ht="15.75" x14ac:dyDescent="0.25">
      <c r="A90" s="271"/>
    </row>
    <row r="91" spans="1:6" s="268" customFormat="1" ht="15.75" x14ac:dyDescent="0.25">
      <c r="A91" s="271"/>
    </row>
  </sheetData>
  <sheetProtection selectLockedCells="1"/>
  <mergeCells count="61">
    <mergeCell ref="C79:D79"/>
    <mergeCell ref="C81:D81"/>
    <mergeCell ref="A9:F9"/>
    <mergeCell ref="A22:B22"/>
    <mergeCell ref="A23:B23"/>
    <mergeCell ref="A79:B79"/>
    <mergeCell ref="A81:B81"/>
    <mergeCell ref="A64:F75"/>
    <mergeCell ref="A76:F76"/>
    <mergeCell ref="B13:F13"/>
    <mergeCell ref="C14:F14"/>
    <mergeCell ref="C15:F15"/>
    <mergeCell ref="A63:F63"/>
    <mergeCell ref="B43:F43"/>
    <mergeCell ref="A26:B26"/>
    <mergeCell ref="A24:B24"/>
    <mergeCell ref="E6:F6"/>
    <mergeCell ref="B2:C2"/>
    <mergeCell ref="B3:C3"/>
    <mergeCell ref="B4:C4"/>
    <mergeCell ref="B5:C5"/>
    <mergeCell ref="D87:F87"/>
    <mergeCell ref="D88:F88"/>
    <mergeCell ref="A8:F8"/>
    <mergeCell ref="B61:C61"/>
    <mergeCell ref="E37:F37"/>
    <mergeCell ref="E38:F38"/>
    <mergeCell ref="C37:D37"/>
    <mergeCell ref="A42:B42"/>
    <mergeCell ref="B35:F35"/>
    <mergeCell ref="A60:B60"/>
    <mergeCell ref="C38:D38"/>
    <mergeCell ref="C39:D39"/>
    <mergeCell ref="C40:D40"/>
    <mergeCell ref="C41:D41"/>
    <mergeCell ref="E36:F36"/>
    <mergeCell ref="A25:B25"/>
    <mergeCell ref="C42:D42"/>
    <mergeCell ref="C36:D36"/>
    <mergeCell ref="A14:B14"/>
    <mergeCell ref="A15:B15"/>
    <mergeCell ref="A16:B16"/>
    <mergeCell ref="A17:B17"/>
    <mergeCell ref="A19:B19"/>
    <mergeCell ref="A18:B18"/>
    <mergeCell ref="E16:F16"/>
    <mergeCell ref="E17:F17"/>
    <mergeCell ref="E18:F18"/>
    <mergeCell ref="A11:F11"/>
    <mergeCell ref="A33:F33"/>
    <mergeCell ref="A20:F20"/>
    <mergeCell ref="E24:F24"/>
    <mergeCell ref="E25:F25"/>
    <mergeCell ref="E26:F26"/>
    <mergeCell ref="C27:F27"/>
    <mergeCell ref="C29:F29"/>
    <mergeCell ref="C19:F19"/>
    <mergeCell ref="C22:F22"/>
    <mergeCell ref="B21:F21"/>
    <mergeCell ref="C23:F23"/>
    <mergeCell ref="A27:B27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A0F8-E0E8-46FC-9809-C3DEE18F5667}">
  <dimension ref="A1:E45"/>
  <sheetViews>
    <sheetView workbookViewId="0">
      <selection sqref="A1:XFD1048576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557" customFormat="1" x14ac:dyDescent="0.25">
      <c r="B1" s="1081"/>
      <c r="C1" s="1081"/>
    </row>
    <row r="2" spans="1:5" s="557" customFormat="1" x14ac:dyDescent="0.25">
      <c r="B2" s="1081"/>
      <c r="C2" s="1081"/>
    </row>
    <row r="3" spans="1:5" s="557" customFormat="1" x14ac:dyDescent="0.25">
      <c r="B3" s="1081" t="s">
        <v>2479</v>
      </c>
      <c r="C3" s="1081"/>
    </row>
    <row r="4" spans="1:5" s="557" customFormat="1" ht="27.75" customHeight="1" x14ac:dyDescent="0.25">
      <c r="B4" s="558"/>
      <c r="C4" s="558"/>
    </row>
    <row r="5" spans="1:5" s="557" customFormat="1" ht="18.75" x14ac:dyDescent="0.25">
      <c r="A5" s="1082" t="s">
        <v>2480</v>
      </c>
      <c r="B5" s="1082"/>
      <c r="C5" s="1082"/>
      <c r="D5" s="1082"/>
      <c r="E5" s="559"/>
    </row>
    <row r="6" spans="1:5" x14ac:dyDescent="0.25">
      <c r="A6" s="1075" t="s">
        <v>2286</v>
      </c>
      <c r="B6" s="1075"/>
      <c r="C6" s="1077">
        <f>'[1]Opisni obrazac za prijavu'!C17:E17</f>
        <v>0</v>
      </c>
      <c r="D6" s="1077"/>
    </row>
    <row r="7" spans="1:5" x14ac:dyDescent="0.25">
      <c r="A7" s="1075" t="s">
        <v>1552</v>
      </c>
      <c r="B7" s="1075"/>
      <c r="C7" s="1077">
        <f>'[1]Opisni obrazac za prijavu'!C31:E31</f>
        <v>0</v>
      </c>
      <c r="D7" s="1077"/>
    </row>
    <row r="9" spans="1:5" x14ac:dyDescent="0.25">
      <c r="A9" s="1078" t="s">
        <v>2481</v>
      </c>
      <c r="B9" s="1078"/>
      <c r="C9" s="1078"/>
      <c r="D9" s="1078"/>
    </row>
    <row r="10" spans="1:5" ht="16.5" thickBot="1" x14ac:dyDescent="0.3"/>
    <row r="11" spans="1:5" s="55" customFormat="1" x14ac:dyDescent="0.25">
      <c r="A11" s="560" t="s">
        <v>1</v>
      </c>
      <c r="B11" s="1079" t="s">
        <v>2482</v>
      </c>
      <c r="C11" s="1079"/>
      <c r="D11" s="561" t="s">
        <v>2483</v>
      </c>
    </row>
    <row r="12" spans="1:5" x14ac:dyDescent="0.25">
      <c r="A12" s="167" t="s">
        <v>1533</v>
      </c>
      <c r="B12" s="1080" t="s">
        <v>2484</v>
      </c>
      <c r="C12" s="1080"/>
      <c r="D12" s="562"/>
    </row>
    <row r="13" spans="1:5" x14ac:dyDescent="0.25">
      <c r="A13" s="167" t="s">
        <v>1534</v>
      </c>
      <c r="B13" s="13" t="s">
        <v>2485</v>
      </c>
      <c r="C13" s="15"/>
      <c r="D13" s="562"/>
    </row>
    <row r="14" spans="1:5" x14ac:dyDescent="0.25">
      <c r="A14" s="167" t="s">
        <v>1535</v>
      </c>
      <c r="B14" s="13" t="s">
        <v>2486</v>
      </c>
      <c r="C14" s="15"/>
      <c r="D14" s="562"/>
    </row>
    <row r="15" spans="1:5" x14ac:dyDescent="0.25">
      <c r="A15" s="1072" t="s">
        <v>2487</v>
      </c>
      <c r="B15" s="1073"/>
      <c r="C15" s="1073"/>
      <c r="D15" s="563"/>
    </row>
    <row r="16" spans="1:5" s="566" customFormat="1" x14ac:dyDescent="0.25">
      <c r="A16" s="564" t="s">
        <v>2</v>
      </c>
      <c r="B16" s="1075" t="s">
        <v>2488</v>
      </c>
      <c r="C16" s="1075"/>
      <c r="D16" s="565" t="s">
        <v>2483</v>
      </c>
    </row>
    <row r="17" spans="1:4" x14ac:dyDescent="0.25">
      <c r="A17" s="167" t="s">
        <v>45</v>
      </c>
      <c r="B17" s="1076" t="s">
        <v>2489</v>
      </c>
      <c r="C17" s="1076"/>
      <c r="D17" s="562"/>
    </row>
    <row r="18" spans="1:4" x14ac:dyDescent="0.25">
      <c r="A18" s="167" t="s">
        <v>46</v>
      </c>
      <c r="B18" s="1076" t="s">
        <v>2490</v>
      </c>
      <c r="C18" s="1076"/>
      <c r="D18" s="562"/>
    </row>
    <row r="19" spans="1:4" x14ac:dyDescent="0.25">
      <c r="A19" s="1072" t="s">
        <v>2491</v>
      </c>
      <c r="B19" s="1073"/>
      <c r="C19" s="1073"/>
      <c r="D19" s="563"/>
    </row>
    <row r="20" spans="1:4" s="566" customFormat="1" x14ac:dyDescent="0.25">
      <c r="A20" s="564" t="s">
        <v>3</v>
      </c>
      <c r="B20" s="1075" t="s">
        <v>2492</v>
      </c>
      <c r="C20" s="1075"/>
      <c r="D20" s="565" t="s">
        <v>2483</v>
      </c>
    </row>
    <row r="21" spans="1:4" x14ac:dyDescent="0.25">
      <c r="A21" s="167" t="s">
        <v>1560</v>
      </c>
      <c r="B21" s="1076" t="s">
        <v>2493</v>
      </c>
      <c r="C21" s="1076"/>
      <c r="D21" s="562"/>
    </row>
    <row r="22" spans="1:4" x14ac:dyDescent="0.25">
      <c r="A22" s="167" t="s">
        <v>1567</v>
      </c>
      <c r="B22" s="1071" t="s">
        <v>2494</v>
      </c>
      <c r="C22" s="1071"/>
      <c r="D22" s="567"/>
    </row>
    <row r="23" spans="1:4" x14ac:dyDescent="0.25">
      <c r="A23" s="1072" t="s">
        <v>2495</v>
      </c>
      <c r="B23" s="1073"/>
      <c r="C23" s="1073"/>
      <c r="D23" s="568"/>
    </row>
    <row r="24" spans="1:4" s="566" customFormat="1" ht="16.5" thickBot="1" x14ac:dyDescent="0.3">
      <c r="A24" s="569" t="s">
        <v>4</v>
      </c>
      <c r="B24" s="1074" t="s">
        <v>2496</v>
      </c>
      <c r="C24" s="1074"/>
      <c r="D24" s="570"/>
    </row>
    <row r="25" spans="1:4" ht="16.5" thickBot="1" x14ac:dyDescent="0.3">
      <c r="A25" s="57"/>
    </row>
    <row r="26" spans="1:4" x14ac:dyDescent="0.25">
      <c r="A26" s="571" t="s">
        <v>6</v>
      </c>
      <c r="B26" s="1068" t="s">
        <v>2497</v>
      </c>
      <c r="C26" s="1068"/>
      <c r="D26" s="1069"/>
    </row>
    <row r="27" spans="1:4" x14ac:dyDescent="0.25">
      <c r="A27" s="167" t="s">
        <v>211</v>
      </c>
      <c r="B27" s="741" t="s">
        <v>2498</v>
      </c>
      <c r="C27" s="742"/>
      <c r="D27" s="572"/>
    </row>
    <row r="28" spans="1:4" x14ac:dyDescent="0.25">
      <c r="A28" s="573" t="s">
        <v>212</v>
      </c>
      <c r="B28" s="741" t="s">
        <v>2499</v>
      </c>
      <c r="C28" s="742"/>
      <c r="D28" s="574"/>
    </row>
    <row r="29" spans="1:4" ht="16.5" thickBot="1" x14ac:dyDescent="0.3">
      <c r="A29" s="575" t="s">
        <v>213</v>
      </c>
      <c r="B29" s="1066" t="s">
        <v>2500</v>
      </c>
      <c r="C29" s="1067"/>
      <c r="D29" s="576"/>
    </row>
    <row r="30" spans="1:4" ht="16.5" thickBot="1" x14ac:dyDescent="0.3">
      <c r="A30" s="577"/>
    </row>
    <row r="31" spans="1:4" s="566" customFormat="1" x14ac:dyDescent="0.25">
      <c r="A31" s="578" t="s">
        <v>7</v>
      </c>
      <c r="B31" s="1068" t="s">
        <v>2501</v>
      </c>
      <c r="C31" s="1068"/>
      <c r="D31" s="1069"/>
    </row>
    <row r="32" spans="1:4" x14ac:dyDescent="0.25">
      <c r="A32" s="1070"/>
      <c r="B32" s="1070"/>
      <c r="C32" s="1070"/>
      <c r="D32" s="1070"/>
    </row>
    <row r="33" spans="1:3" s="557" customFormat="1" x14ac:dyDescent="0.25">
      <c r="A33" s="579"/>
      <c r="B33" s="580"/>
      <c r="C33" s="581"/>
    </row>
    <row r="34" spans="1:3" s="557" customFormat="1" x14ac:dyDescent="0.25">
      <c r="A34" s="579"/>
      <c r="B34" s="582" t="s">
        <v>2502</v>
      </c>
    </row>
    <row r="35" spans="1:3" s="557" customFormat="1" x14ac:dyDescent="0.25">
      <c r="A35" s="579"/>
    </row>
    <row r="36" spans="1:3" s="557" customFormat="1" x14ac:dyDescent="0.25">
      <c r="A36" s="579"/>
      <c r="B36" s="583" t="s">
        <v>2503</v>
      </c>
      <c r="C36" s="583" t="s">
        <v>2504</v>
      </c>
    </row>
    <row r="37" spans="1:3" s="557" customFormat="1" x14ac:dyDescent="0.25">
      <c r="A37" s="579"/>
      <c r="B37" s="579"/>
      <c r="C37" s="584"/>
    </row>
    <row r="38" spans="1:3" s="557" customFormat="1" x14ac:dyDescent="0.25">
      <c r="B38" s="579"/>
      <c r="C38" s="584"/>
    </row>
    <row r="39" spans="1:3" s="557" customFormat="1" x14ac:dyDescent="0.25">
      <c r="B39" s="579" t="s">
        <v>2505</v>
      </c>
      <c r="C39" s="584" t="s">
        <v>2506</v>
      </c>
    </row>
    <row r="40" spans="1:3" s="557" customFormat="1" x14ac:dyDescent="0.25">
      <c r="B40" s="582" t="s">
        <v>2507</v>
      </c>
      <c r="C40" s="582" t="s">
        <v>2508</v>
      </c>
    </row>
    <row r="41" spans="1:3" s="557" customFormat="1" x14ac:dyDescent="0.25">
      <c r="B41" s="579"/>
      <c r="C41" s="584"/>
    </row>
    <row r="42" spans="1:3" s="557" customFormat="1" x14ac:dyDescent="0.25">
      <c r="C42" s="584"/>
    </row>
    <row r="43" spans="1:3" s="557" customFormat="1" x14ac:dyDescent="0.25">
      <c r="C43" s="584"/>
    </row>
    <row r="44" spans="1:3" s="557" customFormat="1" x14ac:dyDescent="0.25">
      <c r="C44" s="584" t="s">
        <v>2509</v>
      </c>
    </row>
    <row r="45" spans="1:3" s="557" customFormat="1" x14ac:dyDescent="0.25">
      <c r="C45" s="582" t="s">
        <v>2510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1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6.7109375" style="57" customWidth="1"/>
    <col min="2" max="2" width="65.28515625" style="505" customWidth="1"/>
    <col min="3" max="16384" width="9.140625" style="502"/>
  </cols>
  <sheetData>
    <row r="1" spans="1:2" ht="18.75" x14ac:dyDescent="0.25">
      <c r="A1" s="1083" t="s">
        <v>245</v>
      </c>
      <c r="B1" s="1083"/>
    </row>
    <row r="2" spans="1:2" x14ac:dyDescent="0.25">
      <c r="A2" s="500">
        <v>1</v>
      </c>
      <c r="B2" s="503" t="s">
        <v>246</v>
      </c>
    </row>
    <row r="3" spans="1:2" x14ac:dyDescent="0.25">
      <c r="A3" s="500">
        <v>2</v>
      </c>
      <c r="B3" s="503" t="s">
        <v>242</v>
      </c>
    </row>
    <row r="4" spans="1:2" x14ac:dyDescent="0.25">
      <c r="A4" s="500">
        <v>3</v>
      </c>
      <c r="B4" s="503" t="s">
        <v>247</v>
      </c>
    </row>
    <row r="5" spans="1:2" x14ac:dyDescent="0.25">
      <c r="A5" s="500">
        <v>4</v>
      </c>
      <c r="B5" s="503" t="s">
        <v>248</v>
      </c>
    </row>
    <row r="6" spans="1:2" x14ac:dyDescent="0.25">
      <c r="A6" s="500">
        <v>5</v>
      </c>
      <c r="B6" s="503" t="s">
        <v>249</v>
      </c>
    </row>
    <row r="7" spans="1:2" x14ac:dyDescent="0.25">
      <c r="A7" s="500">
        <v>6</v>
      </c>
      <c r="B7" s="503" t="s">
        <v>250</v>
      </c>
    </row>
    <row r="8" spans="1:2" x14ac:dyDescent="0.25">
      <c r="A8" s="500">
        <v>7</v>
      </c>
      <c r="B8" s="503" t="s">
        <v>251</v>
      </c>
    </row>
    <row r="9" spans="1:2" x14ac:dyDescent="0.25">
      <c r="A9" s="500">
        <v>8</v>
      </c>
      <c r="B9" s="503" t="s">
        <v>252</v>
      </c>
    </row>
    <row r="10" spans="1:2" x14ac:dyDescent="0.25">
      <c r="A10" s="500">
        <v>9</v>
      </c>
      <c r="B10" s="503" t="s">
        <v>253</v>
      </c>
    </row>
    <row r="11" spans="1:2" x14ac:dyDescent="0.25">
      <c r="A11" s="500">
        <v>10</v>
      </c>
      <c r="B11" s="503" t="s">
        <v>254</v>
      </c>
    </row>
    <row r="12" spans="1:2" x14ac:dyDescent="0.25">
      <c r="A12" s="500">
        <v>11</v>
      </c>
      <c r="B12" s="503" t="s">
        <v>255</v>
      </c>
    </row>
    <row r="13" spans="1:2" x14ac:dyDescent="0.25">
      <c r="A13" s="500">
        <v>12</v>
      </c>
      <c r="B13" s="503" t="s">
        <v>256</v>
      </c>
    </row>
    <row r="14" spans="1:2" x14ac:dyDescent="0.25">
      <c r="A14" s="500">
        <v>13</v>
      </c>
      <c r="B14" s="503" t="s">
        <v>257</v>
      </c>
    </row>
    <row r="15" spans="1:2" x14ac:dyDescent="0.25">
      <c r="A15" s="500">
        <v>14</v>
      </c>
      <c r="B15" s="503" t="s">
        <v>258</v>
      </c>
    </row>
    <row r="16" spans="1:2" x14ac:dyDescent="0.25">
      <c r="A16" s="500">
        <v>15</v>
      </c>
      <c r="B16" s="503" t="s">
        <v>259</v>
      </c>
    </row>
    <row r="17" spans="1:2" x14ac:dyDescent="0.25">
      <c r="A17" s="500">
        <v>16</v>
      </c>
      <c r="B17" s="503" t="s">
        <v>260</v>
      </c>
    </row>
    <row r="18" spans="1:2" x14ac:dyDescent="0.25">
      <c r="A18" s="500">
        <v>17</v>
      </c>
      <c r="B18" s="503" t="s">
        <v>261</v>
      </c>
    </row>
    <row r="19" spans="1:2" x14ac:dyDescent="0.25">
      <c r="A19" s="500">
        <v>18</v>
      </c>
      <c r="B19" s="503" t="s">
        <v>262</v>
      </c>
    </row>
    <row r="20" spans="1:2" x14ac:dyDescent="0.25">
      <c r="A20" s="500">
        <v>19</v>
      </c>
      <c r="B20" s="503" t="s">
        <v>263</v>
      </c>
    </row>
    <row r="21" spans="1:2" x14ac:dyDescent="0.25">
      <c r="A21" s="500">
        <v>20</v>
      </c>
      <c r="B21" s="503" t="s">
        <v>243</v>
      </c>
    </row>
    <row r="22" spans="1:2" x14ac:dyDescent="0.25">
      <c r="A22" s="500">
        <v>21</v>
      </c>
      <c r="B22" s="503" t="s">
        <v>264</v>
      </c>
    </row>
    <row r="23" spans="1:2" x14ac:dyDescent="0.25">
      <c r="A23" s="500">
        <v>22</v>
      </c>
      <c r="B23" s="503" t="s">
        <v>265</v>
      </c>
    </row>
    <row r="24" spans="1:2" x14ac:dyDescent="0.25">
      <c r="A24" s="500">
        <v>23</v>
      </c>
      <c r="B24" s="503" t="s">
        <v>272</v>
      </c>
    </row>
    <row r="25" spans="1:2" x14ac:dyDescent="0.25">
      <c r="A25" s="500">
        <v>24</v>
      </c>
      <c r="B25" s="503" t="s">
        <v>273</v>
      </c>
    </row>
    <row r="26" spans="1:2" x14ac:dyDescent="0.25">
      <c r="A26" s="500">
        <v>25</v>
      </c>
      <c r="B26" s="503" t="s">
        <v>274</v>
      </c>
    </row>
    <row r="27" spans="1:2" x14ac:dyDescent="0.25">
      <c r="A27" s="500">
        <v>26</v>
      </c>
      <c r="B27" s="503" t="s">
        <v>275</v>
      </c>
    </row>
    <row r="28" spans="1:2" x14ac:dyDescent="0.25">
      <c r="A28" s="500">
        <v>27</v>
      </c>
      <c r="B28" s="503" t="s">
        <v>285</v>
      </c>
    </row>
    <row r="29" spans="1:2" x14ac:dyDescent="0.25">
      <c r="A29" s="500">
        <v>28</v>
      </c>
      <c r="B29" s="504" t="s">
        <v>284</v>
      </c>
    </row>
    <row r="30" spans="1:2" x14ac:dyDescent="0.25">
      <c r="A30" s="500">
        <v>29</v>
      </c>
      <c r="B30" s="503" t="s">
        <v>283</v>
      </c>
    </row>
    <row r="31" spans="1:2" x14ac:dyDescent="0.25">
      <c r="A31" s="500">
        <v>30</v>
      </c>
      <c r="B31" s="503" t="s">
        <v>282</v>
      </c>
    </row>
    <row r="32" spans="1:2" x14ac:dyDescent="0.25">
      <c r="A32" s="500">
        <v>31</v>
      </c>
      <c r="B32" s="503" t="s">
        <v>286</v>
      </c>
    </row>
    <row r="33" spans="1:2" x14ac:dyDescent="0.25">
      <c r="A33" s="500">
        <v>32</v>
      </c>
      <c r="B33" s="503" t="s">
        <v>287</v>
      </c>
    </row>
    <row r="34" spans="1:2" x14ac:dyDescent="0.25">
      <c r="A34" s="500">
        <v>33</v>
      </c>
      <c r="B34" s="503" t="s">
        <v>288</v>
      </c>
    </row>
    <row r="35" spans="1:2" x14ac:dyDescent="0.25">
      <c r="A35" s="500">
        <v>34</v>
      </c>
      <c r="B35" s="503" t="s">
        <v>296</v>
      </c>
    </row>
    <row r="36" spans="1:2" x14ac:dyDescent="0.25">
      <c r="A36" s="500">
        <v>35</v>
      </c>
      <c r="B36" s="503" t="s">
        <v>295</v>
      </c>
    </row>
    <row r="37" spans="1:2" x14ac:dyDescent="0.25">
      <c r="A37" s="500">
        <v>36</v>
      </c>
      <c r="B37" s="503" t="s">
        <v>294</v>
      </c>
    </row>
    <row r="38" spans="1:2" x14ac:dyDescent="0.25">
      <c r="A38" s="500">
        <v>37</v>
      </c>
      <c r="B38" s="503" t="s">
        <v>297</v>
      </c>
    </row>
    <row r="39" spans="1:2" x14ac:dyDescent="0.25">
      <c r="A39" s="500">
        <v>38</v>
      </c>
      <c r="B39" s="503" t="s">
        <v>298</v>
      </c>
    </row>
    <row r="40" spans="1:2" x14ac:dyDescent="0.25">
      <c r="A40" s="500">
        <v>39</v>
      </c>
      <c r="B40" s="503" t="s">
        <v>299</v>
      </c>
    </row>
    <row r="41" spans="1:2" x14ac:dyDescent="0.25">
      <c r="A41" s="500">
        <v>40</v>
      </c>
      <c r="B41" s="503" t="s">
        <v>300</v>
      </c>
    </row>
    <row r="42" spans="1:2" x14ac:dyDescent="0.25">
      <c r="A42" s="500">
        <v>41</v>
      </c>
      <c r="B42" s="503" t="s">
        <v>301</v>
      </c>
    </row>
    <row r="43" spans="1:2" x14ac:dyDescent="0.25">
      <c r="A43" s="500">
        <v>42</v>
      </c>
      <c r="B43" s="503" t="s">
        <v>302</v>
      </c>
    </row>
    <row r="44" spans="1:2" x14ac:dyDescent="0.25">
      <c r="A44" s="500">
        <v>43</v>
      </c>
      <c r="B44" s="503" t="s">
        <v>303</v>
      </c>
    </row>
    <row r="45" spans="1:2" x14ac:dyDescent="0.25">
      <c r="A45" s="500">
        <v>44</v>
      </c>
      <c r="B45" s="503" t="s">
        <v>304</v>
      </c>
    </row>
    <row r="46" spans="1:2" x14ac:dyDescent="0.25">
      <c r="A46" s="500">
        <v>45</v>
      </c>
      <c r="B46" s="503" t="s">
        <v>305</v>
      </c>
    </row>
    <row r="47" spans="1:2" x14ac:dyDescent="0.25">
      <c r="A47" s="500">
        <v>46</v>
      </c>
      <c r="B47" s="503" t="s">
        <v>306</v>
      </c>
    </row>
    <row r="48" spans="1:2" x14ac:dyDescent="0.25">
      <c r="A48" s="500">
        <v>47</v>
      </c>
      <c r="B48" s="503" t="s">
        <v>244</v>
      </c>
    </row>
    <row r="49" spans="1:2" x14ac:dyDescent="0.25">
      <c r="A49" s="500">
        <v>48</v>
      </c>
      <c r="B49" s="503" t="s">
        <v>307</v>
      </c>
    </row>
    <row r="50" spans="1:2" x14ac:dyDescent="0.25">
      <c r="A50" s="500">
        <v>49</v>
      </c>
      <c r="B50" s="503" t="s">
        <v>308</v>
      </c>
    </row>
    <row r="51" spans="1:2" x14ac:dyDescent="0.25">
      <c r="A51" s="500">
        <v>50</v>
      </c>
      <c r="B51" s="503" t="s">
        <v>318</v>
      </c>
    </row>
    <row r="52" spans="1:2" x14ac:dyDescent="0.25">
      <c r="A52" s="500">
        <v>51</v>
      </c>
      <c r="B52" s="503" t="s">
        <v>331</v>
      </c>
    </row>
    <row r="53" spans="1:2" x14ac:dyDescent="0.25">
      <c r="A53" s="500">
        <v>52</v>
      </c>
      <c r="B53" s="503" t="s">
        <v>330</v>
      </c>
    </row>
    <row r="54" spans="1:2" x14ac:dyDescent="0.25">
      <c r="A54" s="500">
        <v>53</v>
      </c>
      <c r="B54" s="503" t="s">
        <v>330</v>
      </c>
    </row>
    <row r="55" spans="1:2" x14ac:dyDescent="0.25">
      <c r="A55" s="500">
        <v>54</v>
      </c>
      <c r="B55" s="503" t="s">
        <v>330</v>
      </c>
    </row>
    <row r="56" spans="1:2" x14ac:dyDescent="0.25">
      <c r="A56" s="500">
        <v>55</v>
      </c>
      <c r="B56" s="503" t="s">
        <v>329</v>
      </c>
    </row>
    <row r="57" spans="1:2" x14ac:dyDescent="0.25">
      <c r="A57" s="500">
        <v>56</v>
      </c>
      <c r="B57" s="503" t="s">
        <v>322</v>
      </c>
    </row>
    <row r="58" spans="1:2" x14ac:dyDescent="0.25">
      <c r="A58" s="500">
        <v>57</v>
      </c>
      <c r="B58" s="503" t="s">
        <v>323</v>
      </c>
    </row>
    <row r="59" spans="1:2" x14ac:dyDescent="0.25">
      <c r="A59" s="500">
        <v>58</v>
      </c>
      <c r="B59" s="503" t="s">
        <v>324</v>
      </c>
    </row>
    <row r="60" spans="1:2" x14ac:dyDescent="0.25">
      <c r="A60" s="500">
        <v>59</v>
      </c>
      <c r="B60" s="503" t="s">
        <v>325</v>
      </c>
    </row>
    <row r="61" spans="1:2" x14ac:dyDescent="0.25">
      <c r="A61" s="500">
        <v>60</v>
      </c>
      <c r="B61" s="503" t="s">
        <v>326</v>
      </c>
    </row>
    <row r="62" spans="1:2" x14ac:dyDescent="0.25">
      <c r="A62" s="500">
        <v>61</v>
      </c>
      <c r="B62" s="503" t="s">
        <v>310</v>
      </c>
    </row>
    <row r="63" spans="1:2" x14ac:dyDescent="0.25">
      <c r="A63" s="500">
        <v>62</v>
      </c>
      <c r="B63" s="503" t="s">
        <v>327</v>
      </c>
    </row>
    <row r="64" spans="1:2" x14ac:dyDescent="0.25">
      <c r="A64" s="500">
        <v>63</v>
      </c>
      <c r="B64" s="503" t="s">
        <v>328</v>
      </c>
    </row>
    <row r="65" spans="1:2" x14ac:dyDescent="0.25">
      <c r="A65" s="500">
        <v>64</v>
      </c>
      <c r="B65" s="503" t="s">
        <v>321</v>
      </c>
    </row>
    <row r="66" spans="1:2" x14ac:dyDescent="0.25">
      <c r="A66" s="500">
        <v>65</v>
      </c>
      <c r="B66" s="503" t="s">
        <v>320</v>
      </c>
    </row>
    <row r="67" spans="1:2" x14ac:dyDescent="0.25">
      <c r="A67" s="500">
        <v>66</v>
      </c>
      <c r="B67" s="503" t="s">
        <v>319</v>
      </c>
    </row>
    <row r="68" spans="1:2" x14ac:dyDescent="0.25">
      <c r="A68" s="500">
        <v>67</v>
      </c>
      <c r="B68" s="503" t="s">
        <v>317</v>
      </c>
    </row>
    <row r="69" spans="1:2" x14ac:dyDescent="0.25">
      <c r="A69" s="500">
        <v>68</v>
      </c>
      <c r="B69" s="503" t="s">
        <v>316</v>
      </c>
    </row>
    <row r="70" spans="1:2" x14ac:dyDescent="0.25">
      <c r="A70" s="500">
        <v>69</v>
      </c>
      <c r="B70" s="503" t="s">
        <v>315</v>
      </c>
    </row>
    <row r="71" spans="1:2" x14ac:dyDescent="0.25">
      <c r="A71" s="500">
        <v>70</v>
      </c>
      <c r="B71" s="503" t="s">
        <v>314</v>
      </c>
    </row>
    <row r="72" spans="1:2" x14ac:dyDescent="0.25">
      <c r="A72" s="500">
        <v>71</v>
      </c>
      <c r="B72" s="503" t="s">
        <v>313</v>
      </c>
    </row>
    <row r="73" spans="1:2" x14ac:dyDescent="0.25">
      <c r="A73" s="500">
        <v>72</v>
      </c>
      <c r="B73" s="503" t="s">
        <v>312</v>
      </c>
    </row>
    <row r="74" spans="1:2" x14ac:dyDescent="0.25">
      <c r="A74" s="500">
        <v>73</v>
      </c>
      <c r="B74" s="503" t="s">
        <v>311</v>
      </c>
    </row>
    <row r="75" spans="1:2" x14ac:dyDescent="0.25">
      <c r="A75" s="500">
        <v>74</v>
      </c>
      <c r="B75" s="503" t="s">
        <v>310</v>
      </c>
    </row>
    <row r="76" spans="1:2" x14ac:dyDescent="0.25">
      <c r="A76" s="500">
        <v>75</v>
      </c>
      <c r="B76" s="503" t="s">
        <v>309</v>
      </c>
    </row>
    <row r="77" spans="1:2" x14ac:dyDescent="0.25">
      <c r="A77" s="500">
        <v>76</v>
      </c>
      <c r="B77" s="503" t="s">
        <v>293</v>
      </c>
    </row>
    <row r="78" spans="1:2" x14ac:dyDescent="0.25">
      <c r="A78" s="500">
        <v>77</v>
      </c>
      <c r="B78" s="503" t="s">
        <v>292</v>
      </c>
    </row>
    <row r="79" spans="1:2" x14ac:dyDescent="0.25">
      <c r="A79" s="500">
        <v>78</v>
      </c>
      <c r="B79" s="503" t="s">
        <v>290</v>
      </c>
    </row>
    <row r="80" spans="1:2" x14ac:dyDescent="0.25">
      <c r="A80" s="500">
        <v>79</v>
      </c>
      <c r="B80" s="503" t="s">
        <v>291</v>
      </c>
    </row>
    <row r="81" spans="1:2" x14ac:dyDescent="0.25">
      <c r="A81" s="500">
        <v>80</v>
      </c>
      <c r="B81" s="503" t="s">
        <v>289</v>
      </c>
    </row>
    <row r="82" spans="1:2" x14ac:dyDescent="0.25">
      <c r="A82" s="500">
        <v>81</v>
      </c>
      <c r="B82" s="503" t="s">
        <v>280</v>
      </c>
    </row>
    <row r="83" spans="1:2" x14ac:dyDescent="0.25">
      <c r="A83" s="500">
        <v>82</v>
      </c>
      <c r="B83" s="503" t="s">
        <v>281</v>
      </c>
    </row>
    <row r="84" spans="1:2" x14ac:dyDescent="0.25">
      <c r="A84" s="500">
        <v>83</v>
      </c>
      <c r="B84" s="503" t="s">
        <v>278</v>
      </c>
    </row>
    <row r="85" spans="1:2" x14ac:dyDescent="0.25">
      <c r="A85" s="500">
        <v>84</v>
      </c>
      <c r="B85" s="503" t="s">
        <v>279</v>
      </c>
    </row>
    <row r="86" spans="1:2" x14ac:dyDescent="0.25">
      <c r="A86" s="500">
        <v>85</v>
      </c>
      <c r="B86" s="503" t="s">
        <v>276</v>
      </c>
    </row>
    <row r="87" spans="1:2" x14ac:dyDescent="0.25">
      <c r="A87" s="500">
        <v>86</v>
      </c>
      <c r="B87" s="503" t="s">
        <v>277</v>
      </c>
    </row>
    <row r="88" spans="1:2" x14ac:dyDescent="0.25">
      <c r="A88" s="500">
        <v>87</v>
      </c>
      <c r="B88" s="503" t="s">
        <v>271</v>
      </c>
    </row>
    <row r="89" spans="1:2" x14ac:dyDescent="0.25">
      <c r="A89" s="500">
        <v>88</v>
      </c>
      <c r="B89" s="503" t="s">
        <v>270</v>
      </c>
    </row>
    <row r="90" spans="1:2" x14ac:dyDescent="0.25">
      <c r="A90" s="500">
        <v>89</v>
      </c>
      <c r="B90" s="503" t="s">
        <v>269</v>
      </c>
    </row>
    <row r="91" spans="1:2" x14ac:dyDescent="0.25">
      <c r="A91" s="500">
        <v>90</v>
      </c>
      <c r="B91" s="503" t="s">
        <v>268</v>
      </c>
    </row>
    <row r="92" spans="1:2" x14ac:dyDescent="0.25">
      <c r="A92" s="500">
        <v>91</v>
      </c>
      <c r="B92" s="503" t="s">
        <v>267</v>
      </c>
    </row>
    <row r="93" spans="1:2" x14ac:dyDescent="0.25">
      <c r="A93" s="500">
        <v>92</v>
      </c>
      <c r="B93" s="503" t="s">
        <v>266</v>
      </c>
    </row>
    <row r="95" spans="1:2" x14ac:dyDescent="0.25">
      <c r="B95" s="506"/>
    </row>
    <row r="96" spans="1:2" x14ac:dyDescent="0.25">
      <c r="B96" s="506"/>
    </row>
    <row r="97" spans="2:2" x14ac:dyDescent="0.25">
      <c r="B97" s="506"/>
    </row>
    <row r="98" spans="2:2" x14ac:dyDescent="0.25">
      <c r="B98" s="506"/>
    </row>
    <row r="99" spans="2:2" x14ac:dyDescent="0.25">
      <c r="B99" s="506"/>
    </row>
    <row r="100" spans="2:2" x14ac:dyDescent="0.25">
      <c r="B100" s="506"/>
    </row>
    <row r="101" spans="2:2" x14ac:dyDescent="0.25">
      <c r="B101" s="507"/>
    </row>
    <row r="102" spans="2:2" x14ac:dyDescent="0.25">
      <c r="B102" s="507"/>
    </row>
    <row r="103" spans="2:2" x14ac:dyDescent="0.25">
      <c r="B103" s="507"/>
    </row>
    <row r="104" spans="2:2" x14ac:dyDescent="0.25">
      <c r="B104" s="507"/>
    </row>
    <row r="105" spans="2:2" x14ac:dyDescent="0.25">
      <c r="B105" s="506"/>
    </row>
    <row r="106" spans="2:2" x14ac:dyDescent="0.25">
      <c r="B106" s="506"/>
    </row>
    <row r="107" spans="2:2" x14ac:dyDescent="0.25">
      <c r="B107" s="506"/>
    </row>
    <row r="108" spans="2:2" x14ac:dyDescent="0.25">
      <c r="B108" s="506"/>
    </row>
    <row r="109" spans="2:2" x14ac:dyDescent="0.25">
      <c r="B109" s="506"/>
    </row>
    <row r="110" spans="2:2" x14ac:dyDescent="0.25">
      <c r="B110" s="506"/>
    </row>
    <row r="111" spans="2:2" x14ac:dyDescent="0.25">
      <c r="B111" s="507"/>
    </row>
    <row r="112" spans="2:2" x14ac:dyDescent="0.25">
      <c r="B112" s="506"/>
    </row>
    <row r="113" spans="2:2" x14ac:dyDescent="0.25">
      <c r="B113" s="506"/>
    </row>
    <row r="114" spans="2:2" x14ac:dyDescent="0.25">
      <c r="B114" s="507"/>
    </row>
    <row r="115" spans="2:2" x14ac:dyDescent="0.25">
      <c r="B115" s="506"/>
    </row>
    <row r="116" spans="2:2" x14ac:dyDescent="0.25">
      <c r="B116" s="506"/>
    </row>
    <row r="117" spans="2:2" x14ac:dyDescent="0.25">
      <c r="B117" s="506"/>
    </row>
    <row r="118" spans="2:2" x14ac:dyDescent="0.25">
      <c r="B118" s="506"/>
    </row>
    <row r="119" spans="2:2" x14ac:dyDescent="0.25">
      <c r="B119" s="506"/>
    </row>
    <row r="120" spans="2:2" x14ac:dyDescent="0.25">
      <c r="B120" s="506"/>
    </row>
    <row r="121" spans="2:2" x14ac:dyDescent="0.25">
      <c r="B121" s="507"/>
    </row>
    <row r="122" spans="2:2" x14ac:dyDescent="0.25">
      <c r="B122" s="507"/>
    </row>
    <row r="123" spans="2:2" x14ac:dyDescent="0.25">
      <c r="B123" s="507"/>
    </row>
    <row r="124" spans="2:2" x14ac:dyDescent="0.25">
      <c r="B124" s="507"/>
    </row>
    <row r="125" spans="2:2" x14ac:dyDescent="0.25">
      <c r="B125" s="507"/>
    </row>
    <row r="141" spans="2:2" x14ac:dyDescent="0.25">
      <c r="B141" s="506"/>
    </row>
    <row r="142" spans="2:2" x14ac:dyDescent="0.25">
      <c r="B142" s="506"/>
    </row>
    <row r="143" spans="2:2" x14ac:dyDescent="0.25">
      <c r="B143" s="506"/>
    </row>
    <row r="144" spans="2:2" x14ac:dyDescent="0.25">
      <c r="B144" s="506"/>
    </row>
    <row r="145" spans="2:2" x14ac:dyDescent="0.25">
      <c r="B145" s="506"/>
    </row>
    <row r="146" spans="2:2" x14ac:dyDescent="0.25">
      <c r="B146" s="506"/>
    </row>
    <row r="147" spans="2:2" x14ac:dyDescent="0.25">
      <c r="B147" s="506"/>
    </row>
    <row r="148" spans="2:2" x14ac:dyDescent="0.25">
      <c r="B148" s="506"/>
    </row>
    <row r="149" spans="2:2" x14ac:dyDescent="0.25">
      <c r="B149" s="507"/>
    </row>
    <row r="150" spans="2:2" x14ac:dyDescent="0.25">
      <c r="B150" s="506"/>
    </row>
    <row r="151" spans="2:2" x14ac:dyDescent="0.25">
      <c r="B151" s="507"/>
    </row>
    <row r="152" spans="2:2" x14ac:dyDescent="0.25">
      <c r="B152" s="506"/>
    </row>
    <row r="153" spans="2:2" x14ac:dyDescent="0.25">
      <c r="B153" s="506"/>
    </row>
    <row r="154" spans="2:2" x14ac:dyDescent="0.25">
      <c r="B154" s="507"/>
    </row>
    <row r="155" spans="2:2" x14ac:dyDescent="0.25">
      <c r="B155" s="507"/>
    </row>
    <row r="156" spans="2:2" x14ac:dyDescent="0.25">
      <c r="B156" s="507"/>
    </row>
    <row r="157" spans="2:2" x14ac:dyDescent="0.25">
      <c r="B157" s="506"/>
    </row>
    <row r="158" spans="2:2" x14ac:dyDescent="0.25">
      <c r="B158" s="507"/>
    </row>
    <row r="159" spans="2:2" x14ac:dyDescent="0.25">
      <c r="B159" s="506"/>
    </row>
    <row r="160" spans="2:2" x14ac:dyDescent="0.25">
      <c r="B160" s="506"/>
    </row>
    <row r="161" spans="2:2" x14ac:dyDescent="0.25">
      <c r="B161" s="506"/>
    </row>
    <row r="162" spans="2:2" x14ac:dyDescent="0.25">
      <c r="B162" s="506"/>
    </row>
    <row r="163" spans="2:2" x14ac:dyDescent="0.25">
      <c r="B163" s="507"/>
    </row>
    <row r="164" spans="2:2" x14ac:dyDescent="0.25">
      <c r="B164" s="506"/>
    </row>
    <row r="165" spans="2:2" x14ac:dyDescent="0.25">
      <c r="B165" s="506"/>
    </row>
    <row r="166" spans="2:2" x14ac:dyDescent="0.25">
      <c r="B166" s="507"/>
    </row>
    <row r="167" spans="2:2" x14ac:dyDescent="0.25">
      <c r="B167" s="506"/>
    </row>
    <row r="168" spans="2:2" x14ac:dyDescent="0.25">
      <c r="B168" s="506"/>
    </row>
    <row r="169" spans="2:2" x14ac:dyDescent="0.25">
      <c r="B169" s="507"/>
    </row>
    <row r="170" spans="2:2" x14ac:dyDescent="0.25">
      <c r="B170" s="507"/>
    </row>
    <row r="171" spans="2:2" x14ac:dyDescent="0.25">
      <c r="B171" s="507"/>
    </row>
    <row r="172" spans="2:2" x14ac:dyDescent="0.25">
      <c r="B172" s="506"/>
    </row>
    <row r="173" spans="2:2" x14ac:dyDescent="0.25">
      <c r="B173" s="506"/>
    </row>
    <row r="174" spans="2:2" x14ac:dyDescent="0.25">
      <c r="B174" s="507"/>
    </row>
    <row r="175" spans="2:2" x14ac:dyDescent="0.25">
      <c r="B175" s="506"/>
    </row>
    <row r="176" spans="2:2" x14ac:dyDescent="0.25">
      <c r="B176" s="507"/>
    </row>
    <row r="177" spans="2:2" x14ac:dyDescent="0.25">
      <c r="B177" s="507"/>
    </row>
    <row r="178" spans="2:2" x14ac:dyDescent="0.25">
      <c r="B178" s="507"/>
    </row>
    <row r="179" spans="2:2" x14ac:dyDescent="0.25">
      <c r="B179" s="507"/>
    </row>
    <row r="180" spans="2:2" x14ac:dyDescent="0.25">
      <c r="B180" s="507"/>
    </row>
    <row r="181" spans="2:2" x14ac:dyDescent="0.25">
      <c r="B181" s="507"/>
    </row>
    <row r="182" spans="2:2" x14ac:dyDescent="0.25">
      <c r="B182" s="507"/>
    </row>
    <row r="183" spans="2:2" x14ac:dyDescent="0.25">
      <c r="B183" s="507"/>
    </row>
    <row r="184" spans="2:2" x14ac:dyDescent="0.25">
      <c r="B184" s="507"/>
    </row>
    <row r="185" spans="2:2" x14ac:dyDescent="0.25">
      <c r="B185" s="507"/>
    </row>
    <row r="186" spans="2:2" x14ac:dyDescent="0.25">
      <c r="B186" s="507"/>
    </row>
    <row r="199" spans="2:2" x14ac:dyDescent="0.25">
      <c r="B199" s="506"/>
    </row>
    <row r="200" spans="2:2" x14ac:dyDescent="0.25">
      <c r="B200" s="506"/>
    </row>
    <row r="201" spans="2:2" x14ac:dyDescent="0.25">
      <c r="B201" s="506"/>
    </row>
    <row r="202" spans="2:2" x14ac:dyDescent="0.25">
      <c r="B202" s="506"/>
    </row>
    <row r="203" spans="2:2" x14ac:dyDescent="0.25">
      <c r="B203" s="507"/>
    </row>
    <row r="204" spans="2:2" x14ac:dyDescent="0.25">
      <c r="B204" s="506"/>
    </row>
    <row r="205" spans="2:2" x14ac:dyDescent="0.25">
      <c r="B205" s="506"/>
    </row>
    <row r="206" spans="2:2" x14ac:dyDescent="0.25">
      <c r="B206" s="506"/>
    </row>
    <row r="207" spans="2:2" x14ac:dyDescent="0.25">
      <c r="B207" s="506"/>
    </row>
    <row r="208" spans="2:2" x14ac:dyDescent="0.25">
      <c r="B208" s="506"/>
    </row>
    <row r="209" spans="2:2" x14ac:dyDescent="0.25">
      <c r="B209" s="507"/>
    </row>
    <row r="210" spans="2:2" x14ac:dyDescent="0.25">
      <c r="B210" s="507"/>
    </row>
    <row r="211" spans="2:2" x14ac:dyDescent="0.25">
      <c r="B211" s="506"/>
    </row>
    <row r="212" spans="2:2" x14ac:dyDescent="0.25">
      <c r="B212" s="506"/>
    </row>
    <row r="213" spans="2:2" x14ac:dyDescent="0.25">
      <c r="B213" s="507"/>
    </row>
    <row r="214" spans="2:2" x14ac:dyDescent="0.25">
      <c r="B214" s="506"/>
    </row>
    <row r="215" spans="2:2" x14ac:dyDescent="0.25">
      <c r="B215" s="507"/>
    </row>
    <row r="216" spans="2:2" x14ac:dyDescent="0.25">
      <c r="B216" s="507"/>
    </row>
    <row r="217" spans="2:2" x14ac:dyDescent="0.25">
      <c r="B217" s="507"/>
    </row>
    <row r="218" spans="2:2" x14ac:dyDescent="0.25">
      <c r="B218" s="507"/>
    </row>
    <row r="219" spans="2:2" x14ac:dyDescent="0.25">
      <c r="B219" s="507"/>
    </row>
    <row r="220" spans="2:2" x14ac:dyDescent="0.25">
      <c r="B220" s="506"/>
    </row>
    <row r="221" spans="2:2" x14ac:dyDescent="0.25">
      <c r="B221" s="506"/>
    </row>
    <row r="222" spans="2:2" x14ac:dyDescent="0.25">
      <c r="B222" s="507"/>
    </row>
    <row r="223" spans="2:2" x14ac:dyDescent="0.25">
      <c r="B223" s="507"/>
    </row>
    <row r="224" spans="2:2" x14ac:dyDescent="0.25">
      <c r="B224" s="507"/>
    </row>
    <row r="225" spans="2:2" x14ac:dyDescent="0.25">
      <c r="B225" s="507"/>
    </row>
    <row r="226" spans="2:2" x14ac:dyDescent="0.25">
      <c r="B226" s="507"/>
    </row>
    <row r="227" spans="2:2" x14ac:dyDescent="0.25">
      <c r="B227" s="506"/>
    </row>
    <row r="228" spans="2:2" x14ac:dyDescent="0.25">
      <c r="B228" s="506"/>
    </row>
    <row r="229" spans="2:2" x14ac:dyDescent="0.25">
      <c r="B229" s="506"/>
    </row>
    <row r="230" spans="2:2" x14ac:dyDescent="0.25">
      <c r="B230" s="506"/>
    </row>
    <row r="244" spans="2:2" x14ac:dyDescent="0.25">
      <c r="B244" s="506"/>
    </row>
    <row r="245" spans="2:2" x14ac:dyDescent="0.25">
      <c r="B245" s="506"/>
    </row>
    <row r="246" spans="2:2" x14ac:dyDescent="0.25">
      <c r="B246" s="506"/>
    </row>
    <row r="247" spans="2:2" x14ac:dyDescent="0.25">
      <c r="B247" s="506"/>
    </row>
    <row r="248" spans="2:2" x14ac:dyDescent="0.25">
      <c r="B248" s="507"/>
    </row>
    <row r="249" spans="2:2" x14ac:dyDescent="0.25">
      <c r="B249" s="507"/>
    </row>
    <row r="250" spans="2:2" x14ac:dyDescent="0.25">
      <c r="B250" s="507"/>
    </row>
    <row r="251" spans="2:2" x14ac:dyDescent="0.25">
      <c r="B251" s="507"/>
    </row>
    <row r="252" spans="2:2" x14ac:dyDescent="0.25">
      <c r="B252" s="506"/>
    </row>
    <row r="253" spans="2:2" x14ac:dyDescent="0.25">
      <c r="B253" s="506"/>
    </row>
    <row r="254" spans="2:2" x14ac:dyDescent="0.25">
      <c r="B254" s="506"/>
    </row>
    <row r="255" spans="2:2" x14ac:dyDescent="0.25">
      <c r="B255" s="506"/>
    </row>
    <row r="256" spans="2:2" x14ac:dyDescent="0.25">
      <c r="B256" s="506"/>
    </row>
    <row r="257" spans="2:2" x14ac:dyDescent="0.25">
      <c r="B257" s="506"/>
    </row>
    <row r="258" spans="2:2" x14ac:dyDescent="0.25">
      <c r="B258" s="506"/>
    </row>
    <row r="259" spans="2:2" x14ac:dyDescent="0.25">
      <c r="B259" s="506"/>
    </row>
    <row r="260" spans="2:2" x14ac:dyDescent="0.25">
      <c r="B260" s="506"/>
    </row>
    <row r="261" spans="2:2" x14ac:dyDescent="0.25">
      <c r="B261" s="506"/>
    </row>
    <row r="262" spans="2:2" x14ac:dyDescent="0.25">
      <c r="B262" s="506"/>
    </row>
    <row r="263" spans="2:2" x14ac:dyDescent="0.25">
      <c r="B263" s="507"/>
    </row>
    <row r="264" spans="2:2" x14ac:dyDescent="0.25">
      <c r="B264" s="506"/>
    </row>
    <row r="265" spans="2:2" x14ac:dyDescent="0.25">
      <c r="B265" s="506"/>
    </row>
    <row r="266" spans="2:2" x14ac:dyDescent="0.25">
      <c r="B266" s="506"/>
    </row>
    <row r="267" spans="2:2" x14ac:dyDescent="0.25">
      <c r="B267" s="506"/>
    </row>
    <row r="268" spans="2:2" x14ac:dyDescent="0.25">
      <c r="B268" s="506"/>
    </row>
    <row r="269" spans="2:2" x14ac:dyDescent="0.25">
      <c r="B269" s="506"/>
    </row>
    <row r="270" spans="2:2" x14ac:dyDescent="0.25">
      <c r="B270" s="506"/>
    </row>
    <row r="271" spans="2:2" x14ac:dyDescent="0.25">
      <c r="B271" s="507"/>
    </row>
  </sheetData>
  <sheetProtection algorithmName="SHA-512" hashValue="Lgfzs3QvotpGSoeB+RH9vIOe+JdFi/O6hqID30rWGohhOxhnyPm5L7AbN2O+gTHUVRDBI4084UgoLeN0Dsr78g==" saltValue="7SechbztWcmkh1X4m4Aba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484" customWidth="1"/>
    <col min="2" max="2" width="10.5703125" style="484" customWidth="1"/>
    <col min="3" max="3" width="113" style="484" customWidth="1"/>
    <col min="4" max="16384" width="9.140625" style="484"/>
  </cols>
  <sheetData>
    <row r="1" spans="1:3" ht="20.25" x14ac:dyDescent="0.25">
      <c r="A1" s="1102" t="s">
        <v>1739</v>
      </c>
      <c r="B1" s="1102"/>
      <c r="C1" s="1102"/>
    </row>
    <row r="2" spans="1:3" s="488" customFormat="1" ht="19.5" thickBot="1" x14ac:dyDescent="0.35">
      <c r="A2" s="485" t="s">
        <v>682</v>
      </c>
      <c r="B2" s="486" t="s">
        <v>17</v>
      </c>
      <c r="C2" s="487" t="s">
        <v>1740</v>
      </c>
    </row>
    <row r="3" spans="1:3" x14ac:dyDescent="0.25">
      <c r="A3" s="1103" t="s">
        <v>474</v>
      </c>
      <c r="B3" s="72" t="s">
        <v>475</v>
      </c>
      <c r="C3" s="73" t="s">
        <v>1741</v>
      </c>
    </row>
    <row r="4" spans="1:3" x14ac:dyDescent="0.25">
      <c r="A4" s="1103"/>
      <c r="B4" s="75" t="s">
        <v>479</v>
      </c>
      <c r="C4" s="8" t="s">
        <v>518</v>
      </c>
    </row>
    <row r="5" spans="1:3" x14ac:dyDescent="0.25">
      <c r="A5" s="1103"/>
      <c r="B5" s="75" t="s">
        <v>484</v>
      </c>
      <c r="C5" s="8" t="s">
        <v>1742</v>
      </c>
    </row>
    <row r="6" spans="1:3" x14ac:dyDescent="0.25">
      <c r="A6" s="1103"/>
      <c r="B6" s="75" t="s">
        <v>489</v>
      </c>
      <c r="C6" s="8" t="s">
        <v>1743</v>
      </c>
    </row>
    <row r="7" spans="1:3" x14ac:dyDescent="0.25">
      <c r="A7" s="1103"/>
      <c r="B7" s="75" t="s">
        <v>494</v>
      </c>
      <c r="C7" s="8" t="s">
        <v>1744</v>
      </c>
    </row>
    <row r="8" spans="1:3" x14ac:dyDescent="0.25">
      <c r="A8" s="1103"/>
      <c r="B8" s="78" t="s">
        <v>499</v>
      </c>
      <c r="C8" s="79" t="s">
        <v>1745</v>
      </c>
    </row>
    <row r="9" spans="1:3" ht="21" customHeight="1" x14ac:dyDescent="0.25">
      <c r="A9" s="1103"/>
      <c r="B9" s="75" t="s">
        <v>504</v>
      </c>
      <c r="C9" s="8" t="s">
        <v>1746</v>
      </c>
    </row>
    <row r="10" spans="1:3" x14ac:dyDescent="0.25">
      <c r="A10" s="1103"/>
      <c r="B10" s="75" t="s">
        <v>509</v>
      </c>
      <c r="C10" s="8" t="s">
        <v>1747</v>
      </c>
    </row>
    <row r="11" spans="1:3" x14ac:dyDescent="0.25">
      <c r="A11" s="1103"/>
      <c r="B11" s="75" t="s">
        <v>514</v>
      </c>
      <c r="C11" s="8" t="s">
        <v>1748</v>
      </c>
    </row>
    <row r="12" spans="1:3" x14ac:dyDescent="0.25">
      <c r="A12" s="1103"/>
      <c r="B12" s="78" t="s">
        <v>519</v>
      </c>
      <c r="C12" s="79" t="s">
        <v>1749</v>
      </c>
    </row>
    <row r="13" spans="1:3" x14ac:dyDescent="0.25">
      <c r="A13" s="1103"/>
      <c r="B13" s="75" t="s">
        <v>523</v>
      </c>
      <c r="C13" s="8" t="s">
        <v>1750</v>
      </c>
    </row>
    <row r="14" spans="1:3" x14ac:dyDescent="0.25">
      <c r="A14" s="1103"/>
      <c r="B14" s="75" t="s">
        <v>527</v>
      </c>
      <c r="C14" s="8" t="s">
        <v>1751</v>
      </c>
    </row>
    <row r="15" spans="1:3" x14ac:dyDescent="0.25">
      <c r="A15" s="1103"/>
      <c r="B15" s="75" t="s">
        <v>531</v>
      </c>
      <c r="C15" s="8" t="s">
        <v>1752</v>
      </c>
    </row>
    <row r="16" spans="1:3" ht="16.5" thickBot="1" x14ac:dyDescent="0.3">
      <c r="A16" s="1104"/>
      <c r="B16" s="81" t="s">
        <v>535</v>
      </c>
      <c r="C16" s="82" t="s">
        <v>1753</v>
      </c>
    </row>
    <row r="17" spans="1:3" x14ac:dyDescent="0.25">
      <c r="A17" s="1105" t="s">
        <v>539</v>
      </c>
      <c r="B17" s="83" t="s">
        <v>540</v>
      </c>
      <c r="C17" s="84" t="s">
        <v>1754</v>
      </c>
    </row>
    <row r="18" spans="1:3" x14ac:dyDescent="0.25">
      <c r="A18" s="1106"/>
      <c r="B18" s="85" t="s">
        <v>544</v>
      </c>
      <c r="C18" s="86" t="s">
        <v>1755</v>
      </c>
    </row>
    <row r="19" spans="1:3" x14ac:dyDescent="0.25">
      <c r="A19" s="1106"/>
      <c r="B19" s="85" t="s">
        <v>549</v>
      </c>
      <c r="C19" s="86" t="s">
        <v>1756</v>
      </c>
    </row>
    <row r="20" spans="1:3" x14ac:dyDescent="0.25">
      <c r="A20" s="1106"/>
      <c r="B20" s="7" t="s">
        <v>553</v>
      </c>
      <c r="C20" s="9" t="s">
        <v>1757</v>
      </c>
    </row>
    <row r="21" spans="1:3" x14ac:dyDescent="0.25">
      <c r="A21" s="1106"/>
      <c r="B21" s="7" t="s">
        <v>558</v>
      </c>
      <c r="C21" s="9" t="s">
        <v>1758</v>
      </c>
    </row>
    <row r="22" spans="1:3" x14ac:dyDescent="0.25">
      <c r="A22" s="1106"/>
      <c r="B22" s="7" t="s">
        <v>563</v>
      </c>
      <c r="C22" s="9" t="s">
        <v>1759</v>
      </c>
    </row>
    <row r="23" spans="1:3" x14ac:dyDescent="0.25">
      <c r="A23" s="1106"/>
      <c r="B23" s="7" t="s">
        <v>568</v>
      </c>
      <c r="C23" s="9" t="s">
        <v>1760</v>
      </c>
    </row>
    <row r="24" spans="1:3" x14ac:dyDescent="0.25">
      <c r="A24" s="1106"/>
      <c r="B24" s="85" t="s">
        <v>573</v>
      </c>
      <c r="C24" s="86" t="s">
        <v>1761</v>
      </c>
    </row>
    <row r="25" spans="1:3" x14ac:dyDescent="0.25">
      <c r="A25" s="1106"/>
      <c r="B25" s="7" t="s">
        <v>578</v>
      </c>
      <c r="C25" s="9" t="s">
        <v>1762</v>
      </c>
    </row>
    <row r="26" spans="1:3" x14ac:dyDescent="0.25">
      <c r="A26" s="1106"/>
      <c r="B26" s="7" t="s">
        <v>583</v>
      </c>
      <c r="C26" s="9" t="s">
        <v>1763</v>
      </c>
    </row>
    <row r="27" spans="1:3" x14ac:dyDescent="0.25">
      <c r="A27" s="1106"/>
      <c r="B27" s="7" t="s">
        <v>588</v>
      </c>
      <c r="C27" s="9" t="s">
        <v>1764</v>
      </c>
    </row>
    <row r="28" spans="1:3" x14ac:dyDescent="0.25">
      <c r="A28" s="1106"/>
      <c r="B28" s="85" t="s">
        <v>593</v>
      </c>
      <c r="C28" s="86" t="s">
        <v>1765</v>
      </c>
    </row>
    <row r="29" spans="1:3" x14ac:dyDescent="0.25">
      <c r="A29" s="1106"/>
      <c r="B29" s="85" t="s">
        <v>598</v>
      </c>
      <c r="C29" s="86" t="s">
        <v>1766</v>
      </c>
    </row>
    <row r="30" spans="1:3" x14ac:dyDescent="0.25">
      <c r="A30" s="1106"/>
      <c r="B30" s="85" t="s">
        <v>603</v>
      </c>
      <c r="C30" s="86" t="s">
        <v>1767</v>
      </c>
    </row>
    <row r="31" spans="1:3" x14ac:dyDescent="0.25">
      <c r="A31" s="1106"/>
      <c r="B31" s="85" t="s">
        <v>608</v>
      </c>
      <c r="C31" s="86" t="s">
        <v>1768</v>
      </c>
    </row>
    <row r="32" spans="1:3" x14ac:dyDescent="0.25">
      <c r="A32" s="1106"/>
      <c r="B32" s="85" t="s">
        <v>613</v>
      </c>
      <c r="C32" s="86" t="s">
        <v>1769</v>
      </c>
    </row>
    <row r="33" spans="1:3" x14ac:dyDescent="0.25">
      <c r="A33" s="1106"/>
      <c r="B33" s="85" t="s">
        <v>618</v>
      </c>
      <c r="C33" s="86" t="s">
        <v>1770</v>
      </c>
    </row>
    <row r="34" spans="1:3" x14ac:dyDescent="0.25">
      <c r="A34" s="1106"/>
      <c r="B34" s="85" t="s">
        <v>623</v>
      </c>
      <c r="C34" s="86" t="s">
        <v>1771</v>
      </c>
    </row>
    <row r="35" spans="1:3" x14ac:dyDescent="0.25">
      <c r="A35" s="1106"/>
      <c r="B35" s="85" t="s">
        <v>628</v>
      </c>
      <c r="C35" s="86" t="s">
        <v>1772</v>
      </c>
    </row>
    <row r="36" spans="1:3" x14ac:dyDescent="0.25">
      <c r="A36" s="1106"/>
      <c r="B36" s="85" t="s">
        <v>633</v>
      </c>
      <c r="C36" s="86" t="s">
        <v>1773</v>
      </c>
    </row>
    <row r="37" spans="1:3" x14ac:dyDescent="0.25">
      <c r="A37" s="1106"/>
      <c r="B37" s="85" t="s">
        <v>638</v>
      </c>
      <c r="C37" s="86" t="s">
        <v>1774</v>
      </c>
    </row>
    <row r="38" spans="1:3" x14ac:dyDescent="0.25">
      <c r="A38" s="1106"/>
      <c r="B38" s="7" t="s">
        <v>643</v>
      </c>
      <c r="C38" s="9" t="s">
        <v>1775</v>
      </c>
    </row>
    <row r="39" spans="1:3" x14ac:dyDescent="0.25">
      <c r="A39" s="1106"/>
      <c r="B39" s="7" t="s">
        <v>648</v>
      </c>
      <c r="C39" s="9" t="s">
        <v>1776</v>
      </c>
    </row>
    <row r="40" spans="1:3" x14ac:dyDescent="0.25">
      <c r="A40" s="1106"/>
      <c r="B40" s="7" t="s">
        <v>653</v>
      </c>
      <c r="C40" s="9" t="s">
        <v>1777</v>
      </c>
    </row>
    <row r="41" spans="1:3" x14ac:dyDescent="0.25">
      <c r="A41" s="1106"/>
      <c r="B41" s="7" t="s">
        <v>658</v>
      </c>
      <c r="C41" s="9" t="s">
        <v>1778</v>
      </c>
    </row>
    <row r="42" spans="1:3" x14ac:dyDescent="0.25">
      <c r="A42" s="1106"/>
      <c r="B42" s="7" t="s">
        <v>663</v>
      </c>
      <c r="C42" s="9" t="s">
        <v>1779</v>
      </c>
    </row>
    <row r="43" spans="1:3" ht="16.5" thickBot="1" x14ac:dyDescent="0.3">
      <c r="A43" s="1107"/>
      <c r="B43" s="91" t="s">
        <v>668</v>
      </c>
      <c r="C43" s="92" t="s">
        <v>1780</v>
      </c>
    </row>
    <row r="44" spans="1:3" x14ac:dyDescent="0.25">
      <c r="A44" s="1099" t="s">
        <v>673</v>
      </c>
      <c r="B44" s="93" t="s">
        <v>674</v>
      </c>
      <c r="C44" s="94" t="s">
        <v>1781</v>
      </c>
    </row>
    <row r="45" spans="1:3" x14ac:dyDescent="0.25">
      <c r="A45" s="1100"/>
      <c r="B45" s="7" t="s">
        <v>678</v>
      </c>
      <c r="C45" s="9" t="s">
        <v>1782</v>
      </c>
    </row>
    <row r="46" spans="1:3" x14ac:dyDescent="0.25">
      <c r="A46" s="1100"/>
      <c r="B46" s="7" t="s">
        <v>683</v>
      </c>
      <c r="C46" s="9" t="s">
        <v>1783</v>
      </c>
    </row>
    <row r="47" spans="1:3" x14ac:dyDescent="0.25">
      <c r="A47" s="1100"/>
      <c r="B47" s="7" t="s">
        <v>688</v>
      </c>
      <c r="C47" s="9" t="s">
        <v>1784</v>
      </c>
    </row>
    <row r="48" spans="1:3" x14ac:dyDescent="0.25">
      <c r="A48" s="1100"/>
      <c r="B48" s="97" t="s">
        <v>693</v>
      </c>
      <c r="C48" s="98" t="s">
        <v>1785</v>
      </c>
    </row>
    <row r="49" spans="1:3" x14ac:dyDescent="0.25">
      <c r="A49" s="1100"/>
      <c r="B49" s="7" t="s">
        <v>698</v>
      </c>
      <c r="C49" s="9" t="s">
        <v>1786</v>
      </c>
    </row>
    <row r="50" spans="1:3" x14ac:dyDescent="0.25">
      <c r="A50" s="1100"/>
      <c r="B50" s="7" t="s">
        <v>703</v>
      </c>
      <c r="C50" s="9" t="s">
        <v>1787</v>
      </c>
    </row>
    <row r="51" spans="1:3" x14ac:dyDescent="0.25">
      <c r="A51" s="1100"/>
      <c r="B51" s="7" t="s">
        <v>708</v>
      </c>
      <c r="C51" s="9" t="s">
        <v>1788</v>
      </c>
    </row>
    <row r="52" spans="1:3" ht="16.5" thickBot="1" x14ac:dyDescent="0.3">
      <c r="A52" s="1101"/>
      <c r="B52" s="99" t="s">
        <v>713</v>
      </c>
      <c r="C52" s="100" t="s">
        <v>1789</v>
      </c>
    </row>
    <row r="53" spans="1:3" x14ac:dyDescent="0.25">
      <c r="A53" s="1108" t="s">
        <v>718</v>
      </c>
      <c r="B53" s="101" t="s">
        <v>719</v>
      </c>
      <c r="C53" s="102" t="s">
        <v>1790</v>
      </c>
    </row>
    <row r="54" spans="1:3" x14ac:dyDescent="0.25">
      <c r="A54" s="1109"/>
      <c r="B54" s="103" t="s">
        <v>724</v>
      </c>
      <c r="C54" s="104" t="s">
        <v>1791</v>
      </c>
    </row>
    <row r="55" spans="1:3" x14ac:dyDescent="0.25">
      <c r="A55" s="1109"/>
      <c r="B55" s="103" t="s">
        <v>728</v>
      </c>
      <c r="C55" s="104" t="s">
        <v>1792</v>
      </c>
    </row>
    <row r="56" spans="1:3" x14ac:dyDescent="0.25">
      <c r="A56" s="1109"/>
      <c r="B56" s="7" t="s">
        <v>732</v>
      </c>
      <c r="C56" s="9" t="s">
        <v>1793</v>
      </c>
    </row>
    <row r="57" spans="1:3" x14ac:dyDescent="0.25">
      <c r="A57" s="1109"/>
      <c r="B57" s="7" t="s">
        <v>736</v>
      </c>
      <c r="C57" s="9" t="s">
        <v>1794</v>
      </c>
    </row>
    <row r="58" spans="1:3" x14ac:dyDescent="0.25">
      <c r="A58" s="1109"/>
      <c r="B58" s="7" t="s">
        <v>740</v>
      </c>
      <c r="C58" s="9" t="s">
        <v>1795</v>
      </c>
    </row>
    <row r="59" spans="1:3" x14ac:dyDescent="0.25">
      <c r="A59" s="1109"/>
      <c r="B59" s="7" t="s">
        <v>744</v>
      </c>
      <c r="C59" s="9" t="s">
        <v>1796</v>
      </c>
    </row>
    <row r="60" spans="1:3" x14ac:dyDescent="0.25">
      <c r="A60" s="1109"/>
      <c r="B60" s="7" t="s">
        <v>748</v>
      </c>
      <c r="C60" s="9" t="s">
        <v>1797</v>
      </c>
    </row>
    <row r="61" spans="1:3" x14ac:dyDescent="0.25">
      <c r="A61" s="1109"/>
      <c r="B61" s="7" t="s">
        <v>752</v>
      </c>
      <c r="C61" s="9" t="s">
        <v>1798</v>
      </c>
    </row>
    <row r="62" spans="1:3" x14ac:dyDescent="0.25">
      <c r="A62" s="1109"/>
      <c r="B62" s="7" t="s">
        <v>756</v>
      </c>
      <c r="C62" s="9" t="s">
        <v>1799</v>
      </c>
    </row>
    <row r="63" spans="1:3" x14ac:dyDescent="0.25">
      <c r="A63" s="1109"/>
      <c r="B63" s="7" t="s">
        <v>760</v>
      </c>
      <c r="C63" s="9" t="s">
        <v>1800</v>
      </c>
    </row>
    <row r="64" spans="1:3" x14ac:dyDescent="0.25">
      <c r="A64" s="1109"/>
      <c r="B64" s="7" t="s">
        <v>763</v>
      </c>
      <c r="C64" s="9" t="s">
        <v>1801</v>
      </c>
    </row>
    <row r="65" spans="1:3" x14ac:dyDescent="0.25">
      <c r="A65" s="1109"/>
      <c r="B65" s="7" t="s">
        <v>766</v>
      </c>
      <c r="C65" s="9" t="s">
        <v>1802</v>
      </c>
    </row>
    <row r="66" spans="1:3" x14ac:dyDescent="0.25">
      <c r="A66" s="1109"/>
      <c r="B66" s="7" t="s">
        <v>769</v>
      </c>
      <c r="C66" s="9" t="s">
        <v>1803</v>
      </c>
    </row>
    <row r="67" spans="1:3" x14ac:dyDescent="0.25">
      <c r="A67" s="1109"/>
      <c r="B67" s="103" t="s">
        <v>772</v>
      </c>
      <c r="C67" s="104" t="s">
        <v>1804</v>
      </c>
    </row>
    <row r="68" spans="1:3" x14ac:dyDescent="0.25">
      <c r="A68" s="1109"/>
      <c r="B68" s="103" t="s">
        <v>775</v>
      </c>
      <c r="C68" s="104" t="s">
        <v>1805</v>
      </c>
    </row>
    <row r="69" spans="1:3" x14ac:dyDescent="0.25">
      <c r="A69" s="1109"/>
      <c r="B69" s="7" t="s">
        <v>778</v>
      </c>
      <c r="C69" s="9" t="s">
        <v>1806</v>
      </c>
    </row>
    <row r="70" spans="1:3" x14ac:dyDescent="0.25">
      <c r="A70" s="1109"/>
      <c r="B70" s="7" t="s">
        <v>781</v>
      </c>
      <c r="C70" s="9" t="s">
        <v>1807</v>
      </c>
    </row>
    <row r="71" spans="1:3" x14ac:dyDescent="0.25">
      <c r="A71" s="1109"/>
      <c r="B71" s="7" t="s">
        <v>784</v>
      </c>
      <c r="C71" s="9" t="s">
        <v>1808</v>
      </c>
    </row>
    <row r="72" spans="1:3" x14ac:dyDescent="0.25">
      <c r="A72" s="1109"/>
      <c r="B72" s="7" t="s">
        <v>787</v>
      </c>
      <c r="C72" s="9" t="s">
        <v>1809</v>
      </c>
    </row>
    <row r="73" spans="1:3" x14ac:dyDescent="0.25">
      <c r="A73" s="1109"/>
      <c r="B73" s="7" t="s">
        <v>790</v>
      </c>
      <c r="C73" s="9" t="s">
        <v>1810</v>
      </c>
    </row>
    <row r="74" spans="1:3" x14ac:dyDescent="0.25">
      <c r="A74" s="1109"/>
      <c r="B74" s="7" t="s">
        <v>793</v>
      </c>
      <c r="C74" s="9" t="s">
        <v>1811</v>
      </c>
    </row>
    <row r="75" spans="1:3" x14ac:dyDescent="0.25">
      <c r="A75" s="1109"/>
      <c r="B75" s="7" t="s">
        <v>796</v>
      </c>
      <c r="C75" s="9" t="s">
        <v>1812</v>
      </c>
    </row>
    <row r="76" spans="1:3" x14ac:dyDescent="0.25">
      <c r="A76" s="1109"/>
      <c r="B76" s="7" t="s">
        <v>799</v>
      </c>
      <c r="C76" s="9" t="s">
        <v>1813</v>
      </c>
    </row>
    <row r="77" spans="1:3" x14ac:dyDescent="0.25">
      <c r="A77" s="1109"/>
      <c r="B77" s="7" t="s">
        <v>802</v>
      </c>
      <c r="C77" s="9" t="s">
        <v>1814</v>
      </c>
    </row>
    <row r="78" spans="1:3" x14ac:dyDescent="0.25">
      <c r="A78" s="1109"/>
      <c r="B78" s="103" t="s">
        <v>805</v>
      </c>
      <c r="C78" s="104" t="s">
        <v>493</v>
      </c>
    </row>
    <row r="79" spans="1:3" x14ac:dyDescent="0.25">
      <c r="A79" s="1109"/>
      <c r="B79" s="7" t="s">
        <v>808</v>
      </c>
      <c r="C79" s="9" t="s">
        <v>1815</v>
      </c>
    </row>
    <row r="80" spans="1:3" x14ac:dyDescent="0.25">
      <c r="A80" s="1109"/>
      <c r="B80" s="7" t="s">
        <v>811</v>
      </c>
      <c r="C80" s="9" t="s">
        <v>1816</v>
      </c>
    </row>
    <row r="81" spans="1:3" x14ac:dyDescent="0.25">
      <c r="A81" s="1109"/>
      <c r="B81" s="103" t="s">
        <v>814</v>
      </c>
      <c r="C81" s="104" t="s">
        <v>1817</v>
      </c>
    </row>
    <row r="82" spans="1:3" x14ac:dyDescent="0.25">
      <c r="A82" s="1109"/>
      <c r="B82" s="103" t="s">
        <v>817</v>
      </c>
      <c r="C82" s="104" t="s">
        <v>1818</v>
      </c>
    </row>
    <row r="83" spans="1:3" x14ac:dyDescent="0.25">
      <c r="A83" s="1109"/>
      <c r="B83" s="103" t="s">
        <v>820</v>
      </c>
      <c r="C83" s="104" t="s">
        <v>1819</v>
      </c>
    </row>
    <row r="84" spans="1:3" x14ac:dyDescent="0.25">
      <c r="A84" s="1109"/>
      <c r="B84" s="103" t="s">
        <v>823</v>
      </c>
      <c r="C84" s="104" t="s">
        <v>1820</v>
      </c>
    </row>
    <row r="85" spans="1:3" ht="16.5" thickBot="1" x14ac:dyDescent="0.3">
      <c r="A85" s="1110"/>
      <c r="B85" s="105" t="s">
        <v>826</v>
      </c>
      <c r="C85" s="106" t="s">
        <v>1821</v>
      </c>
    </row>
    <row r="86" spans="1:3" x14ac:dyDescent="0.25">
      <c r="A86" s="1111" t="s">
        <v>829</v>
      </c>
      <c r="B86" s="107" t="s">
        <v>830</v>
      </c>
      <c r="C86" s="108" t="s">
        <v>1822</v>
      </c>
    </row>
    <row r="87" spans="1:3" x14ac:dyDescent="0.25">
      <c r="A87" s="1112"/>
      <c r="B87" s="109" t="s">
        <v>833</v>
      </c>
      <c r="C87" s="110" t="s">
        <v>1823</v>
      </c>
    </row>
    <row r="88" spans="1:3" x14ac:dyDescent="0.25">
      <c r="A88" s="1112"/>
      <c r="B88" s="109" t="s">
        <v>836</v>
      </c>
      <c r="C88" s="110" t="s">
        <v>1824</v>
      </c>
    </row>
    <row r="89" spans="1:3" x14ac:dyDescent="0.25">
      <c r="A89" s="1112"/>
      <c r="B89" s="109" t="s">
        <v>839</v>
      </c>
      <c r="C89" s="110" t="s">
        <v>1825</v>
      </c>
    </row>
    <row r="90" spans="1:3" x14ac:dyDescent="0.25">
      <c r="A90" s="1112"/>
      <c r="B90" s="109" t="s">
        <v>842</v>
      </c>
      <c r="C90" s="110" t="s">
        <v>1826</v>
      </c>
    </row>
    <row r="91" spans="1:3" ht="16.5" thickBot="1" x14ac:dyDescent="0.3">
      <c r="A91" s="1113"/>
      <c r="B91" s="111" t="s">
        <v>845</v>
      </c>
      <c r="C91" s="112" t="s">
        <v>1827</v>
      </c>
    </row>
    <row r="92" spans="1:3" x14ac:dyDescent="0.25">
      <c r="A92" s="1090" t="s">
        <v>848</v>
      </c>
      <c r="B92" s="113" t="s">
        <v>849</v>
      </c>
      <c r="C92" s="114" t="s">
        <v>1828</v>
      </c>
    </row>
    <row r="93" spans="1:3" x14ac:dyDescent="0.25">
      <c r="A93" s="1091"/>
      <c r="B93" s="115" t="s">
        <v>852</v>
      </c>
      <c r="C93" s="9" t="s">
        <v>1829</v>
      </c>
    </row>
    <row r="94" spans="1:3" x14ac:dyDescent="0.25">
      <c r="A94" s="1091"/>
      <c r="B94" s="115" t="s">
        <v>855</v>
      </c>
      <c r="C94" s="9" t="s">
        <v>1830</v>
      </c>
    </row>
    <row r="95" spans="1:3" x14ac:dyDescent="0.25">
      <c r="A95" s="1091"/>
      <c r="B95" s="115" t="s">
        <v>858</v>
      </c>
      <c r="C95" s="9" t="s">
        <v>1831</v>
      </c>
    </row>
    <row r="96" spans="1:3" x14ac:dyDescent="0.25">
      <c r="A96" s="1091"/>
      <c r="B96" s="115" t="s">
        <v>861</v>
      </c>
      <c r="C96" s="9" t="s">
        <v>1832</v>
      </c>
    </row>
    <row r="97" spans="1:3" x14ac:dyDescent="0.25">
      <c r="A97" s="1091"/>
      <c r="B97" s="115" t="s">
        <v>864</v>
      </c>
      <c r="C97" s="9" t="s">
        <v>1833</v>
      </c>
    </row>
    <row r="98" spans="1:3" x14ac:dyDescent="0.25">
      <c r="A98" s="1091"/>
      <c r="B98" s="115" t="s">
        <v>867</v>
      </c>
      <c r="C98" s="9" t="s">
        <v>1834</v>
      </c>
    </row>
    <row r="99" spans="1:3" x14ac:dyDescent="0.25">
      <c r="A99" s="1091"/>
      <c r="B99" s="115" t="s">
        <v>870</v>
      </c>
      <c r="C99" s="9" t="s">
        <v>1835</v>
      </c>
    </row>
    <row r="100" spans="1:3" x14ac:dyDescent="0.25">
      <c r="A100" s="1091"/>
      <c r="B100" s="115" t="s">
        <v>873</v>
      </c>
      <c r="C100" s="9" t="s">
        <v>1836</v>
      </c>
    </row>
    <row r="101" spans="1:3" x14ac:dyDescent="0.25">
      <c r="A101" s="1091"/>
      <c r="B101" s="115" t="s">
        <v>876</v>
      </c>
      <c r="C101" s="9" t="s">
        <v>1837</v>
      </c>
    </row>
    <row r="102" spans="1:3" x14ac:dyDescent="0.25">
      <c r="A102" s="1091"/>
      <c r="B102" s="116" t="s">
        <v>879</v>
      </c>
      <c r="C102" s="117" t="s">
        <v>1838</v>
      </c>
    </row>
    <row r="103" spans="1:3" x14ac:dyDescent="0.25">
      <c r="A103" s="1091"/>
      <c r="B103" s="115" t="s">
        <v>882</v>
      </c>
      <c r="C103" s="9" t="s">
        <v>1839</v>
      </c>
    </row>
    <row r="104" spans="1:3" x14ac:dyDescent="0.25">
      <c r="A104" s="1091"/>
      <c r="B104" s="115" t="s">
        <v>885</v>
      </c>
      <c r="C104" s="9" t="s">
        <v>1840</v>
      </c>
    </row>
    <row r="105" spans="1:3" x14ac:dyDescent="0.25">
      <c r="A105" s="1091"/>
      <c r="B105" s="115" t="s">
        <v>888</v>
      </c>
      <c r="C105" s="9" t="s">
        <v>1841</v>
      </c>
    </row>
    <row r="106" spans="1:3" x14ac:dyDescent="0.25">
      <c r="A106" s="1091"/>
      <c r="B106" s="115" t="s">
        <v>891</v>
      </c>
      <c r="C106" s="9" t="s">
        <v>1842</v>
      </c>
    </row>
    <row r="107" spans="1:3" x14ac:dyDescent="0.25">
      <c r="A107" s="1091"/>
      <c r="B107" s="115" t="s">
        <v>894</v>
      </c>
      <c r="C107" s="9" t="s">
        <v>1843</v>
      </c>
    </row>
    <row r="108" spans="1:3" x14ac:dyDescent="0.25">
      <c r="A108" s="1091"/>
      <c r="B108" s="115" t="s">
        <v>897</v>
      </c>
      <c r="C108" s="9" t="s">
        <v>1844</v>
      </c>
    </row>
    <row r="109" spans="1:3" x14ac:dyDescent="0.25">
      <c r="A109" s="1091"/>
      <c r="B109" s="115" t="s">
        <v>900</v>
      </c>
      <c r="C109" s="9" t="s">
        <v>1845</v>
      </c>
    </row>
    <row r="110" spans="1:3" x14ac:dyDescent="0.25">
      <c r="A110" s="1091"/>
      <c r="B110" s="116" t="s">
        <v>903</v>
      </c>
      <c r="C110" s="117" t="s">
        <v>1846</v>
      </c>
    </row>
    <row r="111" spans="1:3" x14ac:dyDescent="0.25">
      <c r="A111" s="1091"/>
      <c r="B111" s="115" t="s">
        <v>906</v>
      </c>
      <c r="C111" s="9" t="s">
        <v>1847</v>
      </c>
    </row>
    <row r="112" spans="1:3" x14ac:dyDescent="0.25">
      <c r="A112" s="1091"/>
      <c r="B112" s="115" t="s">
        <v>909</v>
      </c>
      <c r="C112" s="9" t="s">
        <v>1848</v>
      </c>
    </row>
    <row r="113" spans="1:3" x14ac:dyDescent="0.25">
      <c r="A113" s="1091"/>
      <c r="B113" s="115" t="s">
        <v>912</v>
      </c>
      <c r="C113" s="9" t="s">
        <v>1849</v>
      </c>
    </row>
    <row r="114" spans="1:3" x14ac:dyDescent="0.25">
      <c r="A114" s="1091"/>
      <c r="B114" s="115" t="s">
        <v>915</v>
      </c>
      <c r="C114" s="9" t="s">
        <v>1850</v>
      </c>
    </row>
    <row r="115" spans="1:3" x14ac:dyDescent="0.25">
      <c r="A115" s="1091"/>
      <c r="B115" s="115" t="s">
        <v>918</v>
      </c>
      <c r="C115" s="9" t="s">
        <v>1851</v>
      </c>
    </row>
    <row r="116" spans="1:3" x14ac:dyDescent="0.25">
      <c r="A116" s="1091"/>
      <c r="B116" s="115" t="s">
        <v>921</v>
      </c>
      <c r="C116" s="9" t="s">
        <v>1852</v>
      </c>
    </row>
    <row r="117" spans="1:3" x14ac:dyDescent="0.25">
      <c r="A117" s="1091"/>
      <c r="B117" s="115" t="s">
        <v>924</v>
      </c>
      <c r="C117" s="9" t="s">
        <v>1853</v>
      </c>
    </row>
    <row r="118" spans="1:3" x14ac:dyDescent="0.25">
      <c r="A118" s="1091"/>
      <c r="B118" s="115" t="s">
        <v>927</v>
      </c>
      <c r="C118" s="9" t="s">
        <v>1854</v>
      </c>
    </row>
    <row r="119" spans="1:3" x14ac:dyDescent="0.25">
      <c r="A119" s="1091"/>
      <c r="B119" s="116" t="s">
        <v>930</v>
      </c>
      <c r="C119" s="117" t="s">
        <v>1855</v>
      </c>
    </row>
    <row r="120" spans="1:3" x14ac:dyDescent="0.25">
      <c r="A120" s="1091"/>
      <c r="B120" s="115" t="s">
        <v>933</v>
      </c>
      <c r="C120" s="9" t="s">
        <v>1856</v>
      </c>
    </row>
    <row r="121" spans="1:3" x14ac:dyDescent="0.25">
      <c r="A121" s="1091"/>
      <c r="B121" s="115" t="s">
        <v>936</v>
      </c>
      <c r="C121" s="9" t="s">
        <v>1857</v>
      </c>
    </row>
    <row r="122" spans="1:3" x14ac:dyDescent="0.25">
      <c r="A122" s="1091"/>
      <c r="B122" s="115" t="s">
        <v>938</v>
      </c>
      <c r="C122" s="9" t="s">
        <v>1858</v>
      </c>
    </row>
    <row r="123" spans="1:3" x14ac:dyDescent="0.25">
      <c r="A123" s="1091"/>
      <c r="B123" s="115" t="s">
        <v>940</v>
      </c>
      <c r="C123" s="9" t="s">
        <v>1859</v>
      </c>
    </row>
    <row r="124" spans="1:3" x14ac:dyDescent="0.25">
      <c r="A124" s="1091"/>
      <c r="B124" s="115" t="s">
        <v>942</v>
      </c>
      <c r="C124" s="9" t="s">
        <v>1860</v>
      </c>
    </row>
    <row r="125" spans="1:3" x14ac:dyDescent="0.25">
      <c r="A125" s="1091"/>
      <c r="B125" s="115" t="s">
        <v>944</v>
      </c>
      <c r="C125" s="9" t="s">
        <v>1861</v>
      </c>
    </row>
    <row r="126" spans="1:3" x14ac:dyDescent="0.25">
      <c r="A126" s="1091"/>
      <c r="B126" s="115" t="s">
        <v>946</v>
      </c>
      <c r="C126" s="9" t="s">
        <v>1862</v>
      </c>
    </row>
    <row r="127" spans="1:3" x14ac:dyDescent="0.25">
      <c r="A127" s="1091"/>
      <c r="B127" s="116" t="s">
        <v>948</v>
      </c>
      <c r="C127" s="117" t="s">
        <v>1863</v>
      </c>
    </row>
    <row r="128" spans="1:3" x14ac:dyDescent="0.25">
      <c r="A128" s="1091"/>
      <c r="B128" s="115" t="s">
        <v>950</v>
      </c>
      <c r="C128" s="9" t="s">
        <v>1864</v>
      </c>
    </row>
    <row r="129" spans="1:3" x14ac:dyDescent="0.25">
      <c r="A129" s="1091"/>
      <c r="B129" s="115" t="s">
        <v>952</v>
      </c>
      <c r="C129" s="9" t="s">
        <v>1865</v>
      </c>
    </row>
    <row r="130" spans="1:3" x14ac:dyDescent="0.25">
      <c r="A130" s="1091"/>
      <c r="B130" s="115" t="s">
        <v>954</v>
      </c>
      <c r="C130" s="9" t="s">
        <v>1866</v>
      </c>
    </row>
    <row r="131" spans="1:3" x14ac:dyDescent="0.25">
      <c r="A131" s="1091"/>
      <c r="B131" s="115" t="s">
        <v>956</v>
      </c>
      <c r="C131" s="9" t="s">
        <v>1867</v>
      </c>
    </row>
    <row r="132" spans="1:3" x14ac:dyDescent="0.25">
      <c r="A132" s="1091"/>
      <c r="B132" s="115" t="s">
        <v>958</v>
      </c>
      <c r="C132" s="8" t="s">
        <v>1868</v>
      </c>
    </row>
    <row r="133" spans="1:3" x14ac:dyDescent="0.25">
      <c r="A133" s="1091"/>
      <c r="B133" s="115" t="s">
        <v>960</v>
      </c>
      <c r="C133" s="9" t="s">
        <v>1869</v>
      </c>
    </row>
    <row r="134" spans="1:3" x14ac:dyDescent="0.25">
      <c r="A134" s="1091"/>
      <c r="B134" s="116" t="s">
        <v>962</v>
      </c>
      <c r="C134" s="117" t="s">
        <v>1870</v>
      </c>
    </row>
    <row r="135" spans="1:3" x14ac:dyDescent="0.25">
      <c r="A135" s="1091"/>
      <c r="B135" s="116" t="s">
        <v>964</v>
      </c>
      <c r="C135" s="117" t="s">
        <v>1871</v>
      </c>
    </row>
    <row r="136" spans="1:3" x14ac:dyDescent="0.25">
      <c r="A136" s="1091"/>
      <c r="B136" s="116" t="s">
        <v>966</v>
      </c>
      <c r="C136" s="117" t="s">
        <v>1872</v>
      </c>
    </row>
    <row r="137" spans="1:3" x14ac:dyDescent="0.25">
      <c r="A137" s="1091"/>
      <c r="B137" s="115" t="s">
        <v>968</v>
      </c>
      <c r="C137" s="9" t="s">
        <v>1873</v>
      </c>
    </row>
    <row r="138" spans="1:3" x14ac:dyDescent="0.25">
      <c r="A138" s="1091"/>
      <c r="B138" s="115" t="s">
        <v>970</v>
      </c>
      <c r="C138" s="9" t="s">
        <v>1874</v>
      </c>
    </row>
    <row r="139" spans="1:3" x14ac:dyDescent="0.25">
      <c r="A139" s="1091"/>
      <c r="B139" s="115" t="s">
        <v>972</v>
      </c>
      <c r="C139" s="9" t="s">
        <v>1866</v>
      </c>
    </row>
    <row r="140" spans="1:3" x14ac:dyDescent="0.25">
      <c r="A140" s="1091"/>
      <c r="B140" s="115" t="s">
        <v>974</v>
      </c>
      <c r="C140" s="9" t="s">
        <v>1875</v>
      </c>
    </row>
    <row r="141" spans="1:3" ht="16.5" thickBot="1" x14ac:dyDescent="0.3">
      <c r="A141" s="1092"/>
      <c r="B141" s="120" t="s">
        <v>976</v>
      </c>
      <c r="C141" s="121" t="s">
        <v>1876</v>
      </c>
    </row>
    <row r="142" spans="1:3" x14ac:dyDescent="0.25">
      <c r="A142" s="1114" t="s">
        <v>978</v>
      </c>
      <c r="B142" s="122" t="s">
        <v>979</v>
      </c>
      <c r="C142" s="123" t="s">
        <v>1877</v>
      </c>
    </row>
    <row r="143" spans="1:3" x14ac:dyDescent="0.25">
      <c r="A143" s="1115"/>
      <c r="B143" s="124" t="s">
        <v>981</v>
      </c>
      <c r="C143" s="125" t="s">
        <v>1878</v>
      </c>
    </row>
    <row r="144" spans="1:3" x14ac:dyDescent="0.25">
      <c r="A144" s="1115"/>
      <c r="B144" s="124" t="s">
        <v>983</v>
      </c>
      <c r="C144" s="125" t="s">
        <v>1879</v>
      </c>
    </row>
    <row r="145" spans="1:3" x14ac:dyDescent="0.25">
      <c r="A145" s="1115"/>
      <c r="B145" s="124" t="s">
        <v>985</v>
      </c>
      <c r="C145" s="125" t="s">
        <v>1880</v>
      </c>
    </row>
    <row r="146" spans="1:3" x14ac:dyDescent="0.25">
      <c r="A146" s="1115"/>
      <c r="B146" s="124" t="s">
        <v>987</v>
      </c>
      <c r="C146" s="125" t="s">
        <v>1881</v>
      </c>
    </row>
    <row r="147" spans="1:3" x14ac:dyDescent="0.25">
      <c r="A147" s="1115"/>
      <c r="B147" s="7" t="s">
        <v>989</v>
      </c>
      <c r="C147" s="9" t="s">
        <v>1882</v>
      </c>
    </row>
    <row r="148" spans="1:3" x14ac:dyDescent="0.25">
      <c r="A148" s="1115"/>
      <c r="B148" s="7" t="s">
        <v>991</v>
      </c>
      <c r="C148" s="9" t="s">
        <v>1883</v>
      </c>
    </row>
    <row r="149" spans="1:3" x14ac:dyDescent="0.25">
      <c r="A149" s="1115"/>
      <c r="B149" s="7" t="s">
        <v>993</v>
      </c>
      <c r="C149" s="9" t="s">
        <v>1884</v>
      </c>
    </row>
    <row r="150" spans="1:3" x14ac:dyDescent="0.25">
      <c r="A150" s="1115"/>
      <c r="B150" s="7" t="s">
        <v>995</v>
      </c>
      <c r="C150" s="9" t="s">
        <v>1885</v>
      </c>
    </row>
    <row r="151" spans="1:3" x14ac:dyDescent="0.25">
      <c r="A151" s="1115"/>
      <c r="B151" s="7" t="s">
        <v>997</v>
      </c>
      <c r="C151" s="9" t="s">
        <v>1886</v>
      </c>
    </row>
    <row r="152" spans="1:3" x14ac:dyDescent="0.25">
      <c r="A152" s="1115"/>
      <c r="B152" s="7" t="s">
        <v>999</v>
      </c>
      <c r="C152" s="9" t="s">
        <v>1887</v>
      </c>
    </row>
    <row r="153" spans="1:3" x14ac:dyDescent="0.25">
      <c r="A153" s="1115"/>
      <c r="B153" s="7" t="s">
        <v>1001</v>
      </c>
      <c r="C153" s="9" t="s">
        <v>1888</v>
      </c>
    </row>
    <row r="154" spans="1:3" x14ac:dyDescent="0.25">
      <c r="A154" s="1115"/>
      <c r="B154" s="7" t="s">
        <v>1003</v>
      </c>
      <c r="C154" s="9" t="s">
        <v>1889</v>
      </c>
    </row>
    <row r="155" spans="1:3" x14ac:dyDescent="0.25">
      <c r="A155" s="1115"/>
      <c r="B155" s="7" t="s">
        <v>1005</v>
      </c>
      <c r="C155" s="9" t="s">
        <v>1890</v>
      </c>
    </row>
    <row r="156" spans="1:3" x14ac:dyDescent="0.25">
      <c r="A156" s="1115"/>
      <c r="B156" s="7" t="s">
        <v>1007</v>
      </c>
      <c r="C156" s="9" t="s">
        <v>1891</v>
      </c>
    </row>
    <row r="157" spans="1:3" x14ac:dyDescent="0.25">
      <c r="A157" s="1115"/>
      <c r="B157" s="7" t="s">
        <v>1009</v>
      </c>
      <c r="C157" s="9" t="s">
        <v>1892</v>
      </c>
    </row>
    <row r="158" spans="1:3" x14ac:dyDescent="0.25">
      <c r="A158" s="1115"/>
      <c r="B158" s="7" t="s">
        <v>1011</v>
      </c>
      <c r="C158" s="9" t="s">
        <v>1893</v>
      </c>
    </row>
    <row r="159" spans="1:3" x14ac:dyDescent="0.25">
      <c r="A159" s="1115"/>
      <c r="B159" s="7" t="s">
        <v>1013</v>
      </c>
      <c r="C159" s="9" t="s">
        <v>1894</v>
      </c>
    </row>
    <row r="160" spans="1:3" x14ac:dyDescent="0.25">
      <c r="A160" s="1115"/>
      <c r="B160" s="7" t="s">
        <v>1015</v>
      </c>
      <c r="C160" s="9" t="s">
        <v>1895</v>
      </c>
    </row>
    <row r="161" spans="1:3" x14ac:dyDescent="0.25">
      <c r="A161" s="1115"/>
      <c r="B161" s="7" t="s">
        <v>1017</v>
      </c>
      <c r="C161" s="9" t="s">
        <v>1896</v>
      </c>
    </row>
    <row r="162" spans="1:3" x14ac:dyDescent="0.25">
      <c r="A162" s="1115"/>
      <c r="B162" s="7" t="s">
        <v>1019</v>
      </c>
      <c r="C162" s="9" t="s">
        <v>1897</v>
      </c>
    </row>
    <row r="163" spans="1:3" x14ac:dyDescent="0.25">
      <c r="A163" s="1115"/>
      <c r="B163" s="7" t="s">
        <v>1021</v>
      </c>
      <c r="C163" s="9" t="s">
        <v>1898</v>
      </c>
    </row>
    <row r="164" spans="1:3" x14ac:dyDescent="0.25">
      <c r="A164" s="1115"/>
      <c r="B164" s="7" t="s">
        <v>1023</v>
      </c>
      <c r="C164" s="9" t="s">
        <v>1899</v>
      </c>
    </row>
    <row r="165" spans="1:3" x14ac:dyDescent="0.25">
      <c r="A165" s="1115"/>
      <c r="B165" s="7" t="s">
        <v>1025</v>
      </c>
      <c r="C165" s="9" t="s">
        <v>1900</v>
      </c>
    </row>
    <row r="166" spans="1:3" x14ac:dyDescent="0.25">
      <c r="A166" s="1115"/>
      <c r="B166" s="124" t="s">
        <v>1027</v>
      </c>
      <c r="C166" s="125" t="s">
        <v>1901</v>
      </c>
    </row>
    <row r="167" spans="1:3" x14ac:dyDescent="0.25">
      <c r="A167" s="1115"/>
      <c r="B167" s="124" t="s">
        <v>1029</v>
      </c>
      <c r="C167" s="125" t="s">
        <v>1902</v>
      </c>
    </row>
    <row r="168" spans="1:3" x14ac:dyDescent="0.25">
      <c r="A168" s="1115"/>
      <c r="B168" s="124" t="s">
        <v>1031</v>
      </c>
      <c r="C168" s="125" t="s">
        <v>1903</v>
      </c>
    </row>
    <row r="169" spans="1:3" x14ac:dyDescent="0.25">
      <c r="A169" s="1115"/>
      <c r="B169" s="124" t="s">
        <v>1033</v>
      </c>
      <c r="C169" s="125" t="s">
        <v>1904</v>
      </c>
    </row>
    <row r="170" spans="1:3" x14ac:dyDescent="0.25">
      <c r="A170" s="1115"/>
      <c r="B170" s="124" t="s">
        <v>1035</v>
      </c>
      <c r="C170" s="125" t="s">
        <v>1905</v>
      </c>
    </row>
    <row r="171" spans="1:3" ht="16.5" thickBot="1" x14ac:dyDescent="0.3">
      <c r="A171" s="1116"/>
      <c r="B171" s="126" t="s">
        <v>1037</v>
      </c>
      <c r="C171" s="127" t="s">
        <v>1906</v>
      </c>
    </row>
    <row r="172" spans="1:3" x14ac:dyDescent="0.25">
      <c r="A172" s="1117" t="s">
        <v>1039</v>
      </c>
      <c r="B172" s="128" t="s">
        <v>1040</v>
      </c>
      <c r="C172" s="129" t="s">
        <v>1907</v>
      </c>
    </row>
    <row r="173" spans="1:3" x14ac:dyDescent="0.25">
      <c r="A173" s="1118"/>
      <c r="B173" s="7" t="s">
        <v>1042</v>
      </c>
      <c r="C173" s="9" t="s">
        <v>1908</v>
      </c>
    </row>
    <row r="174" spans="1:3" x14ac:dyDescent="0.25">
      <c r="A174" s="1118"/>
      <c r="B174" s="7" t="s">
        <v>1044</v>
      </c>
      <c r="C174" s="9" t="s">
        <v>1909</v>
      </c>
    </row>
    <row r="175" spans="1:3" x14ac:dyDescent="0.25">
      <c r="A175" s="1118"/>
      <c r="B175" s="7" t="s">
        <v>1046</v>
      </c>
      <c r="C175" s="9" t="s">
        <v>1910</v>
      </c>
    </row>
    <row r="176" spans="1:3" x14ac:dyDescent="0.25">
      <c r="A176" s="1118"/>
      <c r="B176" s="7" t="s">
        <v>1048</v>
      </c>
      <c r="C176" s="9" t="s">
        <v>1911</v>
      </c>
    </row>
    <row r="177" spans="1:3" x14ac:dyDescent="0.25">
      <c r="A177" s="1118"/>
      <c r="B177" s="7" t="s">
        <v>1050</v>
      </c>
      <c r="C177" s="9" t="s">
        <v>1912</v>
      </c>
    </row>
    <row r="178" spans="1:3" x14ac:dyDescent="0.25">
      <c r="A178" s="1118"/>
      <c r="B178" s="7" t="s">
        <v>1052</v>
      </c>
      <c r="C178" s="9" t="s">
        <v>1882</v>
      </c>
    </row>
    <row r="179" spans="1:3" x14ac:dyDescent="0.25">
      <c r="A179" s="1118"/>
      <c r="B179" s="7" t="s">
        <v>1054</v>
      </c>
      <c r="C179" s="9" t="s">
        <v>1913</v>
      </c>
    </row>
    <row r="180" spans="1:3" x14ac:dyDescent="0.25">
      <c r="A180" s="1118"/>
      <c r="B180" s="7" t="s">
        <v>1056</v>
      </c>
      <c r="C180" s="9" t="s">
        <v>1914</v>
      </c>
    </row>
    <row r="181" spans="1:3" x14ac:dyDescent="0.25">
      <c r="A181" s="1118"/>
      <c r="B181" s="7" t="s">
        <v>1058</v>
      </c>
      <c r="C181" s="9" t="s">
        <v>1915</v>
      </c>
    </row>
    <row r="182" spans="1:3" x14ac:dyDescent="0.25">
      <c r="A182" s="1118"/>
      <c r="B182" s="7" t="s">
        <v>1060</v>
      </c>
      <c r="C182" s="9" t="s">
        <v>1916</v>
      </c>
    </row>
    <row r="183" spans="1:3" x14ac:dyDescent="0.25">
      <c r="A183" s="1118"/>
      <c r="B183" s="130" t="s">
        <v>1062</v>
      </c>
      <c r="C183" s="131" t="s">
        <v>1917</v>
      </c>
    </row>
    <row r="184" spans="1:3" x14ac:dyDescent="0.25">
      <c r="A184" s="1118"/>
      <c r="B184" s="130" t="s">
        <v>1064</v>
      </c>
      <c r="C184" s="131" t="s">
        <v>1918</v>
      </c>
    </row>
    <row r="185" spans="1:3" ht="16.5" thickBot="1" x14ac:dyDescent="0.3">
      <c r="A185" s="1119"/>
      <c r="B185" s="132" t="s">
        <v>1066</v>
      </c>
      <c r="C185" s="133" t="s">
        <v>1919</v>
      </c>
    </row>
    <row r="186" spans="1:3" x14ac:dyDescent="0.25">
      <c r="A186" s="1099" t="s">
        <v>1068</v>
      </c>
      <c r="B186" s="93" t="s">
        <v>1069</v>
      </c>
      <c r="C186" s="94" t="s">
        <v>1920</v>
      </c>
    </row>
    <row r="187" spans="1:3" x14ac:dyDescent="0.25">
      <c r="A187" s="1100"/>
      <c r="B187" s="7" t="s">
        <v>1071</v>
      </c>
      <c r="C187" s="9" t="s">
        <v>1921</v>
      </c>
    </row>
    <row r="188" spans="1:3" x14ac:dyDescent="0.25">
      <c r="A188" s="1100"/>
      <c r="B188" s="7" t="s">
        <v>1073</v>
      </c>
      <c r="C188" s="9" t="s">
        <v>1922</v>
      </c>
    </row>
    <row r="189" spans="1:3" x14ac:dyDescent="0.25">
      <c r="A189" s="1100"/>
      <c r="B189" s="7" t="s">
        <v>1075</v>
      </c>
      <c r="C189" s="9" t="s">
        <v>1923</v>
      </c>
    </row>
    <row r="190" spans="1:3" x14ac:dyDescent="0.25">
      <c r="A190" s="1100"/>
      <c r="B190" s="7" t="s">
        <v>1077</v>
      </c>
      <c r="C190" s="9" t="s">
        <v>1924</v>
      </c>
    </row>
    <row r="191" spans="1:3" x14ac:dyDescent="0.25">
      <c r="A191" s="1100"/>
      <c r="B191" s="7" t="s">
        <v>1079</v>
      </c>
      <c r="C191" s="9" t="s">
        <v>1925</v>
      </c>
    </row>
    <row r="192" spans="1:3" x14ac:dyDescent="0.25">
      <c r="A192" s="1100"/>
      <c r="B192" s="7" t="s">
        <v>1081</v>
      </c>
      <c r="C192" s="9" t="s">
        <v>1926</v>
      </c>
    </row>
    <row r="193" spans="1:3" x14ac:dyDescent="0.25">
      <c r="A193" s="1100"/>
      <c r="B193" s="7" t="s">
        <v>1083</v>
      </c>
      <c r="C193" s="9" t="s">
        <v>1927</v>
      </c>
    </row>
    <row r="194" spans="1:3" x14ac:dyDescent="0.25">
      <c r="A194" s="1100"/>
      <c r="B194" s="7" t="s">
        <v>1085</v>
      </c>
      <c r="C194" s="9" t="s">
        <v>1928</v>
      </c>
    </row>
    <row r="195" spans="1:3" x14ac:dyDescent="0.25">
      <c r="A195" s="1100"/>
      <c r="B195" s="7" t="s">
        <v>1087</v>
      </c>
      <c r="C195" s="9" t="s">
        <v>1929</v>
      </c>
    </row>
    <row r="196" spans="1:3" x14ac:dyDescent="0.25">
      <c r="A196" s="1100"/>
      <c r="B196" s="7" t="s">
        <v>1089</v>
      </c>
      <c r="C196" s="9" t="s">
        <v>1930</v>
      </c>
    </row>
    <row r="197" spans="1:3" x14ac:dyDescent="0.25">
      <c r="A197" s="1100"/>
      <c r="B197" s="7" t="s">
        <v>1091</v>
      </c>
      <c r="C197" s="9" t="s">
        <v>1931</v>
      </c>
    </row>
    <row r="198" spans="1:3" x14ac:dyDescent="0.25">
      <c r="A198" s="1100"/>
      <c r="B198" s="7" t="s">
        <v>1093</v>
      </c>
      <c r="C198" s="9" t="s">
        <v>1932</v>
      </c>
    </row>
    <row r="199" spans="1:3" x14ac:dyDescent="0.25">
      <c r="A199" s="1100"/>
      <c r="B199" s="97" t="s">
        <v>1095</v>
      </c>
      <c r="C199" s="98" t="s">
        <v>1933</v>
      </c>
    </row>
    <row r="200" spans="1:3" x14ac:dyDescent="0.25">
      <c r="A200" s="1100"/>
      <c r="B200" s="7" t="s">
        <v>1097</v>
      </c>
      <c r="C200" s="9" t="s">
        <v>1934</v>
      </c>
    </row>
    <row r="201" spans="1:3" x14ac:dyDescent="0.25">
      <c r="A201" s="1100"/>
      <c r="B201" s="7" t="s">
        <v>1099</v>
      </c>
      <c r="C201" s="9" t="s">
        <v>1935</v>
      </c>
    </row>
    <row r="202" spans="1:3" x14ac:dyDescent="0.25">
      <c r="A202" s="1100"/>
      <c r="B202" s="7" t="s">
        <v>1101</v>
      </c>
      <c r="C202" s="9" t="s">
        <v>1936</v>
      </c>
    </row>
    <row r="203" spans="1:3" x14ac:dyDescent="0.25">
      <c r="A203" s="1100"/>
      <c r="B203" s="7" t="s">
        <v>1103</v>
      </c>
      <c r="C203" s="9" t="s">
        <v>1937</v>
      </c>
    </row>
    <row r="204" spans="1:3" x14ac:dyDescent="0.25">
      <c r="A204" s="1100"/>
      <c r="B204" s="7" t="s">
        <v>1105</v>
      </c>
      <c r="C204" s="9" t="s">
        <v>1938</v>
      </c>
    </row>
    <row r="205" spans="1:3" x14ac:dyDescent="0.25">
      <c r="A205" s="1100"/>
      <c r="B205" s="7" t="s">
        <v>1107</v>
      </c>
      <c r="C205" s="9" t="s">
        <v>1939</v>
      </c>
    </row>
    <row r="206" spans="1:3" x14ac:dyDescent="0.25">
      <c r="A206" s="1100"/>
      <c r="B206" s="7" t="s">
        <v>1109</v>
      </c>
      <c r="C206" s="9" t="s">
        <v>1940</v>
      </c>
    </row>
    <row r="207" spans="1:3" x14ac:dyDescent="0.25">
      <c r="A207" s="1100"/>
      <c r="B207" s="7" t="s">
        <v>1111</v>
      </c>
      <c r="C207" s="9" t="s">
        <v>1941</v>
      </c>
    </row>
    <row r="208" spans="1:3" x14ac:dyDescent="0.25">
      <c r="A208" s="1100"/>
      <c r="B208" s="7" t="s">
        <v>1113</v>
      </c>
      <c r="C208" s="9" t="s">
        <v>1942</v>
      </c>
    </row>
    <row r="209" spans="1:3" x14ac:dyDescent="0.25">
      <c r="A209" s="1100"/>
      <c r="B209" s="7" t="s">
        <v>1115</v>
      </c>
      <c r="C209" s="9" t="s">
        <v>1943</v>
      </c>
    </row>
    <row r="210" spans="1:3" x14ac:dyDescent="0.25">
      <c r="A210" s="1100"/>
      <c r="B210" s="7" t="s">
        <v>1117</v>
      </c>
      <c r="C210" s="9" t="s">
        <v>1944</v>
      </c>
    </row>
    <row r="211" spans="1:3" x14ac:dyDescent="0.25">
      <c r="A211" s="1100"/>
      <c r="B211" s="7" t="s">
        <v>1119</v>
      </c>
      <c r="C211" s="9" t="s">
        <v>1945</v>
      </c>
    </row>
    <row r="212" spans="1:3" x14ac:dyDescent="0.25">
      <c r="A212" s="1100"/>
      <c r="B212" s="7" t="s">
        <v>1121</v>
      </c>
      <c r="C212" s="9" t="s">
        <v>1946</v>
      </c>
    </row>
    <row r="213" spans="1:3" x14ac:dyDescent="0.25">
      <c r="A213" s="1100"/>
      <c r="B213" s="7" t="s">
        <v>1123</v>
      </c>
      <c r="C213" s="9" t="s">
        <v>1947</v>
      </c>
    </row>
    <row r="214" spans="1:3" x14ac:dyDescent="0.25">
      <c r="A214" s="1100"/>
      <c r="B214" s="7" t="s">
        <v>1125</v>
      </c>
      <c r="C214" s="9" t="s">
        <v>1948</v>
      </c>
    </row>
    <row r="215" spans="1:3" ht="16.5" thickBot="1" x14ac:dyDescent="0.3">
      <c r="A215" s="1101"/>
      <c r="B215" s="99" t="s">
        <v>1127</v>
      </c>
      <c r="C215" s="100" t="s">
        <v>1949</v>
      </c>
    </row>
    <row r="216" spans="1:3" x14ac:dyDescent="0.25">
      <c r="A216" s="1120" t="s">
        <v>1129</v>
      </c>
      <c r="B216" s="134" t="s">
        <v>1130</v>
      </c>
      <c r="C216" s="135" t="s">
        <v>1950</v>
      </c>
    </row>
    <row r="217" spans="1:3" x14ac:dyDescent="0.25">
      <c r="A217" s="1121"/>
      <c r="B217" s="7" t="s">
        <v>1132</v>
      </c>
      <c r="C217" s="9" t="s">
        <v>1951</v>
      </c>
    </row>
    <row r="218" spans="1:3" x14ac:dyDescent="0.25">
      <c r="A218" s="1121"/>
      <c r="B218" s="7" t="s">
        <v>1134</v>
      </c>
      <c r="C218" s="9" t="s">
        <v>1952</v>
      </c>
    </row>
    <row r="219" spans="1:3" x14ac:dyDescent="0.25">
      <c r="A219" s="1121"/>
      <c r="B219" s="7" t="s">
        <v>1136</v>
      </c>
      <c r="C219" s="9" t="s">
        <v>1953</v>
      </c>
    </row>
    <row r="220" spans="1:3" x14ac:dyDescent="0.25">
      <c r="A220" s="1121"/>
      <c r="B220" s="7" t="s">
        <v>1138</v>
      </c>
      <c r="C220" s="9" t="s">
        <v>1954</v>
      </c>
    </row>
    <row r="221" spans="1:3" x14ac:dyDescent="0.25">
      <c r="A221" s="1121"/>
      <c r="B221" s="7" t="s">
        <v>1140</v>
      </c>
      <c r="C221" s="9" t="s">
        <v>1955</v>
      </c>
    </row>
    <row r="222" spans="1:3" x14ac:dyDescent="0.25">
      <c r="A222" s="1121"/>
      <c r="B222" s="7" t="s">
        <v>1142</v>
      </c>
      <c r="C222" s="9" t="s">
        <v>1956</v>
      </c>
    </row>
    <row r="223" spans="1:3" x14ac:dyDescent="0.25">
      <c r="A223" s="1121"/>
      <c r="B223" s="136" t="s">
        <v>1144</v>
      </c>
      <c r="C223" s="137" t="s">
        <v>1957</v>
      </c>
    </row>
    <row r="224" spans="1:3" x14ac:dyDescent="0.25">
      <c r="A224" s="1121"/>
      <c r="B224" s="7" t="s">
        <v>1146</v>
      </c>
      <c r="C224" s="9" t="s">
        <v>1958</v>
      </c>
    </row>
    <row r="225" spans="1:3" x14ac:dyDescent="0.25">
      <c r="A225" s="1121"/>
      <c r="B225" s="7" t="s">
        <v>1148</v>
      </c>
      <c r="C225" s="9" t="s">
        <v>1959</v>
      </c>
    </row>
    <row r="226" spans="1:3" x14ac:dyDescent="0.25">
      <c r="A226" s="1121"/>
      <c r="B226" s="7" t="s">
        <v>1150</v>
      </c>
      <c r="C226" s="9" t="s">
        <v>1960</v>
      </c>
    </row>
    <row r="227" spans="1:3" x14ac:dyDescent="0.25">
      <c r="A227" s="1121"/>
      <c r="B227" s="7" t="s">
        <v>1152</v>
      </c>
      <c r="C227" s="9" t="s">
        <v>1961</v>
      </c>
    </row>
    <row r="228" spans="1:3" x14ac:dyDescent="0.25">
      <c r="A228" s="1121"/>
      <c r="B228" s="7" t="s">
        <v>1154</v>
      </c>
      <c r="C228" s="9" t="s">
        <v>1962</v>
      </c>
    </row>
    <row r="229" spans="1:3" x14ac:dyDescent="0.25">
      <c r="A229" s="1121"/>
      <c r="B229" s="136" t="s">
        <v>1156</v>
      </c>
      <c r="C229" s="137" t="s">
        <v>1963</v>
      </c>
    </row>
    <row r="230" spans="1:3" x14ac:dyDescent="0.25">
      <c r="A230" s="1121"/>
      <c r="B230" s="7" t="s">
        <v>1158</v>
      </c>
      <c r="C230" s="9" t="s">
        <v>1964</v>
      </c>
    </row>
    <row r="231" spans="1:3" x14ac:dyDescent="0.25">
      <c r="A231" s="1121"/>
      <c r="B231" s="7" t="s">
        <v>1160</v>
      </c>
      <c r="C231" s="9" t="s">
        <v>1965</v>
      </c>
    </row>
    <row r="232" spans="1:3" x14ac:dyDescent="0.25">
      <c r="A232" s="1121"/>
      <c r="B232" s="7" t="s">
        <v>1162</v>
      </c>
      <c r="C232" s="9" t="s">
        <v>1966</v>
      </c>
    </row>
    <row r="233" spans="1:3" ht="16.5" thickBot="1" x14ac:dyDescent="0.3">
      <c r="A233" s="1122"/>
      <c r="B233" s="138" t="s">
        <v>1164</v>
      </c>
      <c r="C233" s="139" t="s">
        <v>1967</v>
      </c>
    </row>
    <row r="234" spans="1:3" x14ac:dyDescent="0.25">
      <c r="A234" s="1099" t="s">
        <v>1166</v>
      </c>
      <c r="B234" s="93" t="s">
        <v>1167</v>
      </c>
      <c r="C234" s="94" t="s">
        <v>1968</v>
      </c>
    </row>
    <row r="235" spans="1:3" x14ac:dyDescent="0.25">
      <c r="A235" s="1100"/>
      <c r="B235" s="7" t="s">
        <v>1169</v>
      </c>
      <c r="C235" s="9" t="s">
        <v>1969</v>
      </c>
    </row>
    <row r="236" spans="1:3" x14ac:dyDescent="0.25">
      <c r="A236" s="1100"/>
      <c r="B236" s="7" t="s">
        <v>1171</v>
      </c>
      <c r="C236" s="9" t="s">
        <v>1970</v>
      </c>
    </row>
    <row r="237" spans="1:3" x14ac:dyDescent="0.25">
      <c r="A237" s="1100"/>
      <c r="B237" s="7" t="s">
        <v>1173</v>
      </c>
      <c r="C237" s="9" t="s">
        <v>1971</v>
      </c>
    </row>
    <row r="238" spans="1:3" x14ac:dyDescent="0.25">
      <c r="A238" s="1100"/>
      <c r="B238" s="7" t="s">
        <v>1175</v>
      </c>
      <c r="C238" s="9" t="s">
        <v>1972</v>
      </c>
    </row>
    <row r="239" spans="1:3" x14ac:dyDescent="0.25">
      <c r="A239" s="1100"/>
      <c r="B239" s="7" t="s">
        <v>1177</v>
      </c>
      <c r="C239" s="9" t="s">
        <v>1973</v>
      </c>
    </row>
    <row r="240" spans="1:3" x14ac:dyDescent="0.25">
      <c r="A240" s="1100"/>
      <c r="B240" s="7" t="s">
        <v>1179</v>
      </c>
      <c r="C240" s="9" t="s">
        <v>1974</v>
      </c>
    </row>
    <row r="241" spans="1:3" x14ac:dyDescent="0.25">
      <c r="A241" s="1100"/>
      <c r="B241" s="7" t="s">
        <v>1181</v>
      </c>
      <c r="C241" s="9" t="s">
        <v>1975</v>
      </c>
    </row>
    <row r="242" spans="1:3" x14ac:dyDescent="0.25">
      <c r="A242" s="1100"/>
      <c r="B242" s="7" t="s">
        <v>1183</v>
      </c>
      <c r="C242" s="9" t="s">
        <v>1976</v>
      </c>
    </row>
    <row r="243" spans="1:3" x14ac:dyDescent="0.25">
      <c r="A243" s="1100"/>
      <c r="B243" s="7" t="s">
        <v>1185</v>
      </c>
      <c r="C243" s="9" t="s">
        <v>1977</v>
      </c>
    </row>
    <row r="244" spans="1:3" x14ac:dyDescent="0.25">
      <c r="A244" s="1100"/>
      <c r="B244" s="7" t="s">
        <v>1187</v>
      </c>
      <c r="C244" s="9" t="s">
        <v>1978</v>
      </c>
    </row>
    <row r="245" spans="1:3" x14ac:dyDescent="0.25">
      <c r="A245" s="1100"/>
      <c r="B245" s="7" t="s">
        <v>1189</v>
      </c>
      <c r="C245" s="8" t="s">
        <v>1979</v>
      </c>
    </row>
    <row r="246" spans="1:3" x14ac:dyDescent="0.25">
      <c r="A246" s="1100"/>
      <c r="B246" s="97" t="s">
        <v>1191</v>
      </c>
      <c r="C246" s="98" t="s">
        <v>1980</v>
      </c>
    </row>
    <row r="247" spans="1:3" x14ac:dyDescent="0.25">
      <c r="A247" s="1100"/>
      <c r="B247" s="7" t="s">
        <v>1193</v>
      </c>
      <c r="C247" s="9" t="s">
        <v>1981</v>
      </c>
    </row>
    <row r="248" spans="1:3" x14ac:dyDescent="0.25">
      <c r="A248" s="1100"/>
      <c r="B248" s="7" t="s">
        <v>1195</v>
      </c>
      <c r="C248" s="9" t="s">
        <v>1982</v>
      </c>
    </row>
    <row r="249" spans="1:3" x14ac:dyDescent="0.25">
      <c r="A249" s="1100"/>
      <c r="B249" s="7" t="s">
        <v>1197</v>
      </c>
      <c r="C249" s="9" t="s">
        <v>1983</v>
      </c>
    </row>
    <row r="250" spans="1:3" x14ac:dyDescent="0.25">
      <c r="A250" s="1100"/>
      <c r="B250" s="7" t="s">
        <v>1199</v>
      </c>
      <c r="C250" s="9" t="s">
        <v>1984</v>
      </c>
    </row>
    <row r="251" spans="1:3" x14ac:dyDescent="0.25">
      <c r="A251" s="1100"/>
      <c r="B251" s="7" t="s">
        <v>1201</v>
      </c>
      <c r="C251" s="9" t="s">
        <v>1985</v>
      </c>
    </row>
    <row r="252" spans="1:3" x14ac:dyDescent="0.25">
      <c r="A252" s="1100"/>
      <c r="B252" s="7" t="s">
        <v>1203</v>
      </c>
      <c r="C252" s="9" t="s">
        <v>1986</v>
      </c>
    </row>
    <row r="253" spans="1:3" x14ac:dyDescent="0.25">
      <c r="A253" s="1100"/>
      <c r="B253" s="7" t="s">
        <v>1205</v>
      </c>
      <c r="C253" s="9" t="s">
        <v>1987</v>
      </c>
    </row>
    <row r="254" spans="1:3" x14ac:dyDescent="0.25">
      <c r="A254" s="1100"/>
      <c r="B254" s="7" t="s">
        <v>1207</v>
      </c>
      <c r="C254" s="9" t="s">
        <v>1988</v>
      </c>
    </row>
    <row r="255" spans="1:3" x14ac:dyDescent="0.25">
      <c r="A255" s="1100"/>
      <c r="B255" s="7" t="s">
        <v>1209</v>
      </c>
      <c r="C255" s="9" t="s">
        <v>1756</v>
      </c>
    </row>
    <row r="256" spans="1:3" x14ac:dyDescent="0.25">
      <c r="A256" s="1100"/>
      <c r="B256" s="7" t="s">
        <v>1211</v>
      </c>
      <c r="C256" s="9" t="s">
        <v>1989</v>
      </c>
    </row>
    <row r="257" spans="1:3" x14ac:dyDescent="0.25">
      <c r="A257" s="1100"/>
      <c r="B257" s="7" t="s">
        <v>1213</v>
      </c>
      <c r="C257" s="9" t="s">
        <v>1990</v>
      </c>
    </row>
    <row r="258" spans="1:3" x14ac:dyDescent="0.25">
      <c r="A258" s="1100"/>
      <c r="B258" s="7" t="s">
        <v>1215</v>
      </c>
      <c r="C258" s="9" t="s">
        <v>1991</v>
      </c>
    </row>
    <row r="259" spans="1:3" x14ac:dyDescent="0.25">
      <c r="A259" s="1100"/>
      <c r="B259" s="7" t="s">
        <v>1217</v>
      </c>
      <c r="C259" s="9" t="s">
        <v>1992</v>
      </c>
    </row>
    <row r="260" spans="1:3" x14ac:dyDescent="0.25">
      <c r="A260" s="1100"/>
      <c r="B260" s="7" t="s">
        <v>1219</v>
      </c>
      <c r="C260" s="9" t="s">
        <v>1993</v>
      </c>
    </row>
    <row r="261" spans="1:3" x14ac:dyDescent="0.25">
      <c r="A261" s="1100"/>
      <c r="B261" s="7" t="s">
        <v>1221</v>
      </c>
      <c r="C261" s="9" t="s">
        <v>1994</v>
      </c>
    </row>
    <row r="262" spans="1:3" x14ac:dyDescent="0.25">
      <c r="A262" s="1100"/>
      <c r="B262" s="7" t="s">
        <v>1223</v>
      </c>
      <c r="C262" s="9" t="s">
        <v>1995</v>
      </c>
    </row>
    <row r="263" spans="1:3" x14ac:dyDescent="0.25">
      <c r="A263" s="1100"/>
      <c r="B263" s="7" t="s">
        <v>1225</v>
      </c>
      <c r="C263" s="9" t="s">
        <v>1996</v>
      </c>
    </row>
    <row r="264" spans="1:3" x14ac:dyDescent="0.25">
      <c r="A264" s="1100"/>
      <c r="B264" s="97" t="s">
        <v>1227</v>
      </c>
      <c r="C264" s="98" t="s">
        <v>1997</v>
      </c>
    </row>
    <row r="265" spans="1:3" x14ac:dyDescent="0.25">
      <c r="A265" s="1100"/>
      <c r="B265" s="7" t="s">
        <v>1229</v>
      </c>
      <c r="C265" s="9" t="s">
        <v>1998</v>
      </c>
    </row>
    <row r="266" spans="1:3" x14ac:dyDescent="0.25">
      <c r="A266" s="1100"/>
      <c r="B266" s="7" t="s">
        <v>1231</v>
      </c>
      <c r="C266" s="9" t="s">
        <v>1999</v>
      </c>
    </row>
    <row r="267" spans="1:3" x14ac:dyDescent="0.25">
      <c r="A267" s="1100"/>
      <c r="B267" s="7" t="s">
        <v>1233</v>
      </c>
      <c r="C267" s="9" t="s">
        <v>2000</v>
      </c>
    </row>
    <row r="268" spans="1:3" x14ac:dyDescent="0.25">
      <c r="A268" s="1100"/>
      <c r="B268" s="7" t="s">
        <v>1235</v>
      </c>
      <c r="C268" s="9" t="s">
        <v>2001</v>
      </c>
    </row>
    <row r="269" spans="1:3" x14ac:dyDescent="0.25">
      <c r="A269" s="1100"/>
      <c r="B269" s="7" t="s">
        <v>1237</v>
      </c>
      <c r="C269" s="9" t="s">
        <v>2002</v>
      </c>
    </row>
    <row r="270" spans="1:3" x14ac:dyDescent="0.25">
      <c r="A270" s="1100"/>
      <c r="B270" s="97" t="s">
        <v>1239</v>
      </c>
      <c r="C270" s="98" t="s">
        <v>2003</v>
      </c>
    </row>
    <row r="271" spans="1:3" ht="16.5" thickBot="1" x14ac:dyDescent="0.3">
      <c r="A271" s="1101"/>
      <c r="B271" s="99" t="s">
        <v>1241</v>
      </c>
      <c r="C271" s="100" t="s">
        <v>2004</v>
      </c>
    </row>
    <row r="272" spans="1:3" x14ac:dyDescent="0.25">
      <c r="A272" s="1084" t="s">
        <v>2005</v>
      </c>
      <c r="B272" s="3" t="s">
        <v>51</v>
      </c>
      <c r="C272" s="4" t="s">
        <v>52</v>
      </c>
    </row>
    <row r="273" spans="1:3" x14ac:dyDescent="0.25">
      <c r="A273" s="1085"/>
      <c r="B273" s="5" t="s">
        <v>53</v>
      </c>
      <c r="C273" s="6" t="s">
        <v>54</v>
      </c>
    </row>
    <row r="274" spans="1:3" x14ac:dyDescent="0.25">
      <c r="A274" s="1085"/>
      <c r="B274" s="5" t="s">
        <v>55</v>
      </c>
      <c r="C274" s="6" t="s">
        <v>56</v>
      </c>
    </row>
    <row r="275" spans="1:3" x14ac:dyDescent="0.25">
      <c r="A275" s="1085"/>
      <c r="B275" s="5" t="s">
        <v>57</v>
      </c>
      <c r="C275" s="6" t="s">
        <v>58</v>
      </c>
    </row>
    <row r="276" spans="1:3" x14ac:dyDescent="0.25">
      <c r="A276" s="1085"/>
      <c r="B276" s="7" t="s">
        <v>59</v>
      </c>
      <c r="C276" s="8" t="s">
        <v>60</v>
      </c>
    </row>
    <row r="277" spans="1:3" x14ac:dyDescent="0.25">
      <c r="A277" s="1085"/>
      <c r="B277" s="7" t="s">
        <v>61</v>
      </c>
      <c r="C277" s="9" t="s">
        <v>62</v>
      </c>
    </row>
    <row r="278" spans="1:3" x14ac:dyDescent="0.25">
      <c r="A278" s="1085"/>
      <c r="B278" s="7" t="s">
        <v>63</v>
      </c>
      <c r="C278" s="9" t="s">
        <v>64</v>
      </c>
    </row>
    <row r="279" spans="1:3" x14ac:dyDescent="0.25">
      <c r="A279" s="1085"/>
      <c r="B279" s="7" t="s">
        <v>65</v>
      </c>
      <c r="C279" s="9" t="s">
        <v>66</v>
      </c>
    </row>
    <row r="280" spans="1:3" x14ac:dyDescent="0.25">
      <c r="A280" s="1085"/>
      <c r="B280" s="7" t="s">
        <v>67</v>
      </c>
      <c r="C280" s="9" t="s">
        <v>68</v>
      </c>
    </row>
    <row r="281" spans="1:3" x14ac:dyDescent="0.25">
      <c r="A281" s="1085"/>
      <c r="B281" s="7" t="s">
        <v>69</v>
      </c>
      <c r="C281" s="9" t="s">
        <v>70</v>
      </c>
    </row>
    <row r="282" spans="1:3" x14ac:dyDescent="0.25">
      <c r="A282" s="1085"/>
      <c r="B282" s="5" t="s">
        <v>71</v>
      </c>
      <c r="C282" s="6" t="s">
        <v>72</v>
      </c>
    </row>
    <row r="283" spans="1:3" x14ac:dyDescent="0.25">
      <c r="A283" s="1085"/>
      <c r="B283" s="7" t="s">
        <v>73</v>
      </c>
      <c r="C283" s="8" t="s">
        <v>74</v>
      </c>
    </row>
    <row r="284" spans="1:3" ht="31.5" x14ac:dyDescent="0.25">
      <c r="A284" s="1085"/>
      <c r="B284" s="7" t="s">
        <v>75</v>
      </c>
      <c r="C284" s="9" t="s">
        <v>76</v>
      </c>
    </row>
    <row r="285" spans="1:3" x14ac:dyDescent="0.25">
      <c r="A285" s="1085"/>
      <c r="B285" s="7" t="s">
        <v>77</v>
      </c>
      <c r="C285" s="9" t="s">
        <v>78</v>
      </c>
    </row>
    <row r="286" spans="1:3" x14ac:dyDescent="0.25">
      <c r="A286" s="1085"/>
      <c r="B286" s="5" t="s">
        <v>79</v>
      </c>
      <c r="C286" s="6" t="s">
        <v>80</v>
      </c>
    </row>
    <row r="287" spans="1:3" x14ac:dyDescent="0.25">
      <c r="A287" s="1085"/>
      <c r="B287" s="5" t="s">
        <v>81</v>
      </c>
      <c r="C287" s="6" t="s">
        <v>82</v>
      </c>
    </row>
    <row r="288" spans="1:3" x14ac:dyDescent="0.25">
      <c r="A288" s="1085"/>
      <c r="B288" s="5" t="s">
        <v>83</v>
      </c>
      <c r="C288" s="6" t="s">
        <v>84</v>
      </c>
    </row>
    <row r="289" spans="1:3" x14ac:dyDescent="0.25">
      <c r="A289" s="1085"/>
      <c r="B289" s="5" t="s">
        <v>85</v>
      </c>
      <c r="C289" s="6" t="s">
        <v>86</v>
      </c>
    </row>
    <row r="290" spans="1:3" x14ac:dyDescent="0.25">
      <c r="A290" s="1085"/>
      <c r="B290" s="5" t="s">
        <v>87</v>
      </c>
      <c r="C290" s="6" t="s">
        <v>88</v>
      </c>
    </row>
    <row r="291" spans="1:3" ht="16.5" thickBot="1" x14ac:dyDescent="0.3">
      <c r="A291" s="1086"/>
      <c r="B291" s="10" t="s">
        <v>89</v>
      </c>
      <c r="C291" s="11" t="s">
        <v>90</v>
      </c>
    </row>
    <row r="292" spans="1:3" x14ac:dyDescent="0.25">
      <c r="A292" s="1087" t="s">
        <v>1264</v>
      </c>
      <c r="B292" s="140" t="s">
        <v>1265</v>
      </c>
      <c r="C292" s="141" t="s">
        <v>2006</v>
      </c>
    </row>
    <row r="293" spans="1:3" x14ac:dyDescent="0.25">
      <c r="A293" s="1088"/>
      <c r="B293" s="7" t="s">
        <v>1267</v>
      </c>
      <c r="C293" s="9" t="s">
        <v>2007</v>
      </c>
    </row>
    <row r="294" spans="1:3" x14ac:dyDescent="0.25">
      <c r="A294" s="1088"/>
      <c r="B294" s="7" t="s">
        <v>1269</v>
      </c>
      <c r="C294" s="9" t="s">
        <v>2008</v>
      </c>
    </row>
    <row r="295" spans="1:3" x14ac:dyDescent="0.25">
      <c r="A295" s="1088"/>
      <c r="B295" s="7" t="s">
        <v>1271</v>
      </c>
      <c r="C295" s="9" t="s">
        <v>2009</v>
      </c>
    </row>
    <row r="296" spans="1:3" x14ac:dyDescent="0.25">
      <c r="A296" s="1088"/>
      <c r="B296" s="7" t="s">
        <v>1273</v>
      </c>
      <c r="C296" s="9" t="s">
        <v>2010</v>
      </c>
    </row>
    <row r="297" spans="1:3" x14ac:dyDescent="0.25">
      <c r="A297" s="1088"/>
      <c r="B297" s="142" t="s">
        <v>1275</v>
      </c>
      <c r="C297" s="143" t="s">
        <v>2011</v>
      </c>
    </row>
    <row r="298" spans="1:3" x14ac:dyDescent="0.25">
      <c r="A298" s="1088"/>
      <c r="B298" s="7" t="s">
        <v>1277</v>
      </c>
      <c r="C298" s="9" t="s">
        <v>2012</v>
      </c>
    </row>
    <row r="299" spans="1:3" x14ac:dyDescent="0.25">
      <c r="A299" s="1088"/>
      <c r="B299" s="7" t="s">
        <v>1279</v>
      </c>
      <c r="C299" s="9" t="s">
        <v>2013</v>
      </c>
    </row>
    <row r="300" spans="1:3" x14ac:dyDescent="0.25">
      <c r="A300" s="1088"/>
      <c r="B300" s="7" t="s">
        <v>1281</v>
      </c>
      <c r="C300" s="9" t="s">
        <v>2014</v>
      </c>
    </row>
    <row r="301" spans="1:3" x14ac:dyDescent="0.25">
      <c r="A301" s="1088"/>
      <c r="B301" s="7" t="s">
        <v>1283</v>
      </c>
      <c r="C301" s="9" t="s">
        <v>2015</v>
      </c>
    </row>
    <row r="302" spans="1:3" x14ac:dyDescent="0.25">
      <c r="A302" s="1088"/>
      <c r="B302" s="7" t="s">
        <v>1285</v>
      </c>
      <c r="C302" s="9" t="s">
        <v>2016</v>
      </c>
    </row>
    <row r="303" spans="1:3" x14ac:dyDescent="0.25">
      <c r="A303" s="1088"/>
      <c r="B303" s="7" t="s">
        <v>1287</v>
      </c>
      <c r="C303" s="9" t="s">
        <v>2017</v>
      </c>
    </row>
    <row r="304" spans="1:3" x14ac:dyDescent="0.25">
      <c r="A304" s="1088"/>
      <c r="B304" s="7" t="s">
        <v>1289</v>
      </c>
      <c r="C304" s="9" t="s">
        <v>2018</v>
      </c>
    </row>
    <row r="305" spans="1:3" x14ac:dyDescent="0.25">
      <c r="A305" s="1088"/>
      <c r="B305" s="7" t="s">
        <v>1291</v>
      </c>
      <c r="C305" s="9" t="s">
        <v>2019</v>
      </c>
    </row>
    <row r="306" spans="1:3" x14ac:dyDescent="0.25">
      <c r="A306" s="1088"/>
      <c r="B306" s="7" t="s">
        <v>1293</v>
      </c>
      <c r="C306" s="9" t="s">
        <v>2020</v>
      </c>
    </row>
    <row r="307" spans="1:3" x14ac:dyDescent="0.25">
      <c r="A307" s="1088"/>
      <c r="B307" s="142" t="s">
        <v>1295</v>
      </c>
      <c r="C307" s="143" t="s">
        <v>2021</v>
      </c>
    </row>
    <row r="308" spans="1:3" x14ac:dyDescent="0.25">
      <c r="A308" s="1088"/>
      <c r="B308" s="142" t="s">
        <v>1297</v>
      </c>
      <c r="C308" s="143" t="s">
        <v>2022</v>
      </c>
    </row>
    <row r="309" spans="1:3" x14ac:dyDescent="0.25">
      <c r="A309" s="1088"/>
      <c r="B309" s="142" t="s">
        <v>1299</v>
      </c>
      <c r="C309" s="143" t="s">
        <v>2023</v>
      </c>
    </row>
    <row r="310" spans="1:3" x14ac:dyDescent="0.25">
      <c r="A310" s="1088"/>
      <c r="B310" s="7" t="s">
        <v>1301</v>
      </c>
      <c r="C310" s="9" t="s">
        <v>2024</v>
      </c>
    </row>
    <row r="311" spans="1:3" x14ac:dyDescent="0.25">
      <c r="A311" s="1088"/>
      <c r="B311" s="7" t="s">
        <v>1303</v>
      </c>
      <c r="C311" s="9" t="s">
        <v>2025</v>
      </c>
    </row>
    <row r="312" spans="1:3" x14ac:dyDescent="0.25">
      <c r="A312" s="1088"/>
      <c r="B312" s="7" t="s">
        <v>1305</v>
      </c>
      <c r="C312" s="9" t="s">
        <v>2026</v>
      </c>
    </row>
    <row r="313" spans="1:3" x14ac:dyDescent="0.25">
      <c r="A313" s="1088"/>
      <c r="B313" s="7" t="s">
        <v>1307</v>
      </c>
      <c r="C313" s="9" t="s">
        <v>2027</v>
      </c>
    </row>
    <row r="314" spans="1:3" x14ac:dyDescent="0.25">
      <c r="A314" s="1088"/>
      <c r="B314" s="7" t="s">
        <v>1309</v>
      </c>
      <c r="C314" s="9" t="s">
        <v>2028</v>
      </c>
    </row>
    <row r="315" spans="1:3" x14ac:dyDescent="0.25">
      <c r="A315" s="1088"/>
      <c r="B315" s="7" t="s">
        <v>1311</v>
      </c>
      <c r="C315" s="9" t="s">
        <v>2029</v>
      </c>
    </row>
    <row r="316" spans="1:3" x14ac:dyDescent="0.25">
      <c r="A316" s="1088"/>
      <c r="B316" s="7" t="s">
        <v>1313</v>
      </c>
      <c r="C316" s="9" t="s">
        <v>2030</v>
      </c>
    </row>
    <row r="317" spans="1:3" x14ac:dyDescent="0.25">
      <c r="A317" s="1088"/>
      <c r="B317" s="7" t="s">
        <v>1315</v>
      </c>
      <c r="C317" s="9" t="s">
        <v>2031</v>
      </c>
    </row>
    <row r="318" spans="1:3" x14ac:dyDescent="0.25">
      <c r="A318" s="1088"/>
      <c r="B318" s="142" t="s">
        <v>1317</v>
      </c>
      <c r="C318" s="143" t="s">
        <v>2032</v>
      </c>
    </row>
    <row r="319" spans="1:3" x14ac:dyDescent="0.25">
      <c r="A319" s="1088"/>
      <c r="B319" s="7" t="s">
        <v>1319</v>
      </c>
      <c r="C319" s="9" t="s">
        <v>2033</v>
      </c>
    </row>
    <row r="320" spans="1:3" x14ac:dyDescent="0.25">
      <c r="A320" s="1088"/>
      <c r="B320" s="7" t="s">
        <v>1321</v>
      </c>
      <c r="C320" s="9" t="s">
        <v>2034</v>
      </c>
    </row>
    <row r="321" spans="1:3" x14ac:dyDescent="0.25">
      <c r="A321" s="1088"/>
      <c r="B321" s="7" t="s">
        <v>1323</v>
      </c>
      <c r="C321" s="9" t="s">
        <v>2035</v>
      </c>
    </row>
    <row r="322" spans="1:3" x14ac:dyDescent="0.25">
      <c r="A322" s="1088"/>
      <c r="B322" s="7" t="s">
        <v>1325</v>
      </c>
      <c r="C322" s="9" t="s">
        <v>2036</v>
      </c>
    </row>
    <row r="323" spans="1:3" x14ac:dyDescent="0.25">
      <c r="A323" s="1088"/>
      <c r="B323" s="7" t="s">
        <v>1327</v>
      </c>
      <c r="C323" s="9" t="s">
        <v>2037</v>
      </c>
    </row>
    <row r="324" spans="1:3" x14ac:dyDescent="0.25">
      <c r="A324" s="1088"/>
      <c r="B324" s="142" t="s">
        <v>1329</v>
      </c>
      <c r="C324" s="143" t="s">
        <v>2038</v>
      </c>
    </row>
    <row r="325" spans="1:3" x14ac:dyDescent="0.25">
      <c r="A325" s="1088"/>
      <c r="B325" s="7" t="s">
        <v>1331</v>
      </c>
      <c r="C325" s="9" t="s">
        <v>2039</v>
      </c>
    </row>
    <row r="326" spans="1:3" x14ac:dyDescent="0.25">
      <c r="A326" s="1088"/>
      <c r="B326" s="7" t="s">
        <v>1333</v>
      </c>
      <c r="C326" s="9" t="s">
        <v>2040</v>
      </c>
    </row>
    <row r="327" spans="1:3" x14ac:dyDescent="0.25">
      <c r="A327" s="1088"/>
      <c r="B327" s="7" t="s">
        <v>1335</v>
      </c>
      <c r="C327" s="9" t="s">
        <v>2041</v>
      </c>
    </row>
    <row r="328" spans="1:3" x14ac:dyDescent="0.25">
      <c r="A328" s="1088"/>
      <c r="B328" s="142" t="s">
        <v>1337</v>
      </c>
      <c r="C328" s="143" t="s">
        <v>1804</v>
      </c>
    </row>
    <row r="329" spans="1:3" x14ac:dyDescent="0.25">
      <c r="A329" s="1088"/>
      <c r="B329" s="142" t="s">
        <v>1339</v>
      </c>
      <c r="C329" s="143" t="s">
        <v>2042</v>
      </c>
    </row>
    <row r="330" spans="1:3" x14ac:dyDescent="0.25">
      <c r="A330" s="1088"/>
      <c r="B330" s="142" t="s">
        <v>1341</v>
      </c>
      <c r="C330" s="143" t="s">
        <v>2043</v>
      </c>
    </row>
    <row r="331" spans="1:3" x14ac:dyDescent="0.25">
      <c r="A331" s="1088"/>
      <c r="B331" s="142" t="s">
        <v>1343</v>
      </c>
      <c r="C331" s="143" t="s">
        <v>2044</v>
      </c>
    </row>
    <row r="332" spans="1:3" x14ac:dyDescent="0.25">
      <c r="A332" s="1088"/>
      <c r="B332" s="142" t="s">
        <v>1345</v>
      </c>
      <c r="C332" s="143" t="s">
        <v>2045</v>
      </c>
    </row>
    <row r="333" spans="1:3" ht="16.5" thickBot="1" x14ac:dyDescent="0.3">
      <c r="A333" s="1089"/>
      <c r="B333" s="144" t="s">
        <v>1347</v>
      </c>
      <c r="C333" s="145" t="s">
        <v>2046</v>
      </c>
    </row>
    <row r="334" spans="1:3" x14ac:dyDescent="0.25">
      <c r="A334" s="1090" t="s">
        <v>1349</v>
      </c>
      <c r="B334" s="146" t="s">
        <v>1350</v>
      </c>
      <c r="C334" s="147" t="s">
        <v>2047</v>
      </c>
    </row>
    <row r="335" spans="1:3" x14ac:dyDescent="0.25">
      <c r="A335" s="1091"/>
      <c r="B335" s="7" t="s">
        <v>1352</v>
      </c>
      <c r="C335" s="9" t="s">
        <v>2048</v>
      </c>
    </row>
    <row r="336" spans="1:3" x14ac:dyDescent="0.25">
      <c r="A336" s="1091"/>
      <c r="B336" s="7" t="s">
        <v>1354</v>
      </c>
      <c r="C336" s="9" t="s">
        <v>2049</v>
      </c>
    </row>
    <row r="337" spans="1:3" x14ac:dyDescent="0.25">
      <c r="A337" s="1091"/>
      <c r="B337" s="7" t="s">
        <v>1356</v>
      </c>
      <c r="C337" s="9" t="s">
        <v>2050</v>
      </c>
    </row>
    <row r="338" spans="1:3" x14ac:dyDescent="0.25">
      <c r="A338" s="1091"/>
      <c r="B338" s="7" t="s">
        <v>1358</v>
      </c>
      <c r="C338" s="9" t="s">
        <v>2051</v>
      </c>
    </row>
    <row r="339" spans="1:3" x14ac:dyDescent="0.25">
      <c r="A339" s="1091"/>
      <c r="B339" s="7" t="s">
        <v>1360</v>
      </c>
      <c r="C339" s="9" t="s">
        <v>2052</v>
      </c>
    </row>
    <row r="340" spans="1:3" x14ac:dyDescent="0.25">
      <c r="A340" s="1091"/>
      <c r="B340" s="7" t="s">
        <v>1362</v>
      </c>
      <c r="C340" s="8" t="s">
        <v>2053</v>
      </c>
    </row>
    <row r="341" spans="1:3" x14ac:dyDescent="0.25">
      <c r="A341" s="1091"/>
      <c r="B341" s="7" t="s">
        <v>1364</v>
      </c>
      <c r="C341" s="9" t="s">
        <v>2054</v>
      </c>
    </row>
    <row r="342" spans="1:3" x14ac:dyDescent="0.25">
      <c r="A342" s="1091"/>
      <c r="B342" s="7" t="s">
        <v>1366</v>
      </c>
      <c r="C342" s="9" t="s">
        <v>2055</v>
      </c>
    </row>
    <row r="343" spans="1:3" x14ac:dyDescent="0.25">
      <c r="A343" s="1091"/>
      <c r="B343" s="148" t="s">
        <v>1368</v>
      </c>
      <c r="C343" s="117" t="s">
        <v>2056</v>
      </c>
    </row>
    <row r="344" spans="1:3" x14ac:dyDescent="0.25">
      <c r="A344" s="1091"/>
      <c r="B344" s="148" t="s">
        <v>1370</v>
      </c>
      <c r="C344" s="117" t="s">
        <v>2057</v>
      </c>
    </row>
    <row r="345" spans="1:3" x14ac:dyDescent="0.25">
      <c r="A345" s="1091"/>
      <c r="B345" s="148" t="s">
        <v>1372</v>
      </c>
      <c r="C345" s="117" t="s">
        <v>2058</v>
      </c>
    </row>
    <row r="346" spans="1:3" ht="16.5" thickBot="1" x14ac:dyDescent="0.3">
      <c r="A346" s="1092"/>
      <c r="B346" s="149" t="s">
        <v>1374</v>
      </c>
      <c r="C346" s="150" t="s">
        <v>2059</v>
      </c>
    </row>
    <row r="347" spans="1:3" x14ac:dyDescent="0.25">
      <c r="A347" s="1093" t="s">
        <v>1376</v>
      </c>
      <c r="B347" s="151" t="s">
        <v>1377</v>
      </c>
      <c r="C347" s="152" t="s">
        <v>2060</v>
      </c>
    </row>
    <row r="348" spans="1:3" x14ac:dyDescent="0.25">
      <c r="A348" s="1094"/>
      <c r="B348" s="7" t="s">
        <v>1379</v>
      </c>
      <c r="C348" s="9" t="s">
        <v>2061</v>
      </c>
    </row>
    <row r="349" spans="1:3" x14ac:dyDescent="0.25">
      <c r="A349" s="1094"/>
      <c r="B349" s="7" t="s">
        <v>1381</v>
      </c>
      <c r="C349" s="9" t="s">
        <v>2062</v>
      </c>
    </row>
    <row r="350" spans="1:3" x14ac:dyDescent="0.25">
      <c r="A350" s="1094"/>
      <c r="B350" s="7" t="s">
        <v>1383</v>
      </c>
      <c r="C350" s="9" t="s">
        <v>2063</v>
      </c>
    </row>
    <row r="351" spans="1:3" x14ac:dyDescent="0.25">
      <c r="A351" s="1094"/>
      <c r="B351" s="153" t="s">
        <v>1385</v>
      </c>
      <c r="C351" s="154" t="s">
        <v>2064</v>
      </c>
    </row>
    <row r="352" spans="1:3" x14ac:dyDescent="0.25">
      <c r="A352" s="1094"/>
      <c r="B352" s="7" t="s">
        <v>1387</v>
      </c>
      <c r="C352" s="9" t="s">
        <v>2065</v>
      </c>
    </row>
    <row r="353" spans="1:3" x14ac:dyDescent="0.25">
      <c r="A353" s="1094"/>
      <c r="B353" s="7" t="s">
        <v>1389</v>
      </c>
      <c r="C353" s="9" t="s">
        <v>2066</v>
      </c>
    </row>
    <row r="354" spans="1:3" x14ac:dyDescent="0.25">
      <c r="A354" s="1094"/>
      <c r="B354" s="7" t="s">
        <v>1391</v>
      </c>
      <c r="C354" s="9" t="s">
        <v>2067</v>
      </c>
    </row>
    <row r="355" spans="1:3" x14ac:dyDescent="0.25">
      <c r="A355" s="1094"/>
      <c r="B355" s="7" t="s">
        <v>1393</v>
      </c>
      <c r="C355" s="9" t="s">
        <v>2068</v>
      </c>
    </row>
    <row r="356" spans="1:3" x14ac:dyDescent="0.25">
      <c r="A356" s="1094"/>
      <c r="B356" s="7" t="s">
        <v>1395</v>
      </c>
      <c r="C356" s="9" t="s">
        <v>2069</v>
      </c>
    </row>
    <row r="357" spans="1:3" x14ac:dyDescent="0.25">
      <c r="A357" s="1094"/>
      <c r="B357" s="153" t="s">
        <v>1397</v>
      </c>
      <c r="C357" s="154" t="s">
        <v>2070</v>
      </c>
    </row>
    <row r="358" spans="1:3" x14ac:dyDescent="0.25">
      <c r="A358" s="1094"/>
      <c r="B358" s="153" t="s">
        <v>1399</v>
      </c>
      <c r="C358" s="154" t="s">
        <v>2071</v>
      </c>
    </row>
    <row r="359" spans="1:3" ht="16.5" thickBot="1" x14ac:dyDescent="0.3">
      <c r="A359" s="1095"/>
      <c r="B359" s="155" t="s">
        <v>1401</v>
      </c>
      <c r="C359" s="156" t="s">
        <v>2072</v>
      </c>
    </row>
    <row r="360" spans="1:3" x14ac:dyDescent="0.25">
      <c r="A360" s="1096" t="s">
        <v>1403</v>
      </c>
      <c r="B360" s="157" t="s">
        <v>1404</v>
      </c>
      <c r="C360" s="158" t="s">
        <v>2073</v>
      </c>
    </row>
    <row r="361" spans="1:3" x14ac:dyDescent="0.25">
      <c r="A361" s="1097"/>
      <c r="B361" s="159" t="s">
        <v>1406</v>
      </c>
      <c r="C361" s="160" t="s">
        <v>2074</v>
      </c>
    </row>
    <row r="362" spans="1:3" x14ac:dyDescent="0.25">
      <c r="A362" s="1097"/>
      <c r="B362" s="159" t="s">
        <v>1408</v>
      </c>
      <c r="C362" s="160" t="s">
        <v>2075</v>
      </c>
    </row>
    <row r="363" spans="1:3" ht="16.5" thickBot="1" x14ac:dyDescent="0.3">
      <c r="A363" s="1098"/>
      <c r="B363" s="161" t="s">
        <v>1410</v>
      </c>
      <c r="C363" s="162" t="s">
        <v>2076</v>
      </c>
    </row>
    <row r="364" spans="1:3" ht="54.75" customHeight="1" thickBot="1" x14ac:dyDescent="0.3">
      <c r="A364" s="489" t="s">
        <v>1412</v>
      </c>
      <c r="B364" s="490" t="s">
        <v>196</v>
      </c>
      <c r="C364" s="491"/>
    </row>
    <row r="365" spans="1:3" ht="41.25" thickBot="1" x14ac:dyDescent="0.3">
      <c r="A365" s="492" t="s">
        <v>2077</v>
      </c>
      <c r="B365" s="493" t="s">
        <v>135</v>
      </c>
      <c r="C365" s="494"/>
    </row>
    <row r="366" spans="1:3" ht="122.25" thickBot="1" x14ac:dyDescent="0.3">
      <c r="A366" s="492" t="s">
        <v>2078</v>
      </c>
      <c r="B366" s="493" t="s">
        <v>197</v>
      </c>
      <c r="C366" s="494"/>
    </row>
  </sheetData>
  <sheetProtection algorithmName="SHA-512" hashValue="HKuY06K8Zk+TaZ0Btc3HJuKWi71D26a3mzuUjaL8HsDOZ7TEjPoFH/FRKj3H43qGhxe+kJ+Ec5dldc1nc899JQ==" saltValue="sZMlW6xMjghvjyFzmMfaL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484" customWidth="1"/>
    <col min="2" max="2" width="74.7109375" style="484" customWidth="1"/>
    <col min="3" max="16384" width="9.140625" style="484"/>
  </cols>
  <sheetData>
    <row r="1" spans="1:2" x14ac:dyDescent="0.25">
      <c r="A1" s="1123" t="s">
        <v>2079</v>
      </c>
      <c r="B1" s="1123"/>
    </row>
    <row r="2" spans="1:2" x14ac:dyDescent="0.25">
      <c r="A2" s="66" t="s">
        <v>17</v>
      </c>
      <c r="B2" s="66" t="s">
        <v>471</v>
      </c>
    </row>
    <row r="3" spans="1:2" x14ac:dyDescent="0.25">
      <c r="A3" s="495">
        <v>1</v>
      </c>
      <c r="B3" s="77" t="s">
        <v>2080</v>
      </c>
    </row>
    <row r="4" spans="1:2" x14ac:dyDescent="0.25">
      <c r="A4" s="495">
        <v>2</v>
      </c>
      <c r="B4" s="88" t="s">
        <v>2081</v>
      </c>
    </row>
    <row r="5" spans="1:2" x14ac:dyDescent="0.25">
      <c r="A5" s="495">
        <v>3</v>
      </c>
      <c r="B5" s="88" t="s">
        <v>2082</v>
      </c>
    </row>
    <row r="6" spans="1:2" x14ac:dyDescent="0.25">
      <c r="A6" s="495">
        <v>4</v>
      </c>
      <c r="B6" s="77" t="s">
        <v>2083</v>
      </c>
    </row>
    <row r="7" spans="1:2" x14ac:dyDescent="0.25">
      <c r="A7" s="495">
        <v>5</v>
      </c>
      <c r="B7" s="77" t="s">
        <v>2084</v>
      </c>
    </row>
    <row r="8" spans="1:2" x14ac:dyDescent="0.25">
      <c r="A8" s="495">
        <v>6</v>
      </c>
      <c r="B8" s="77" t="s">
        <v>2085</v>
      </c>
    </row>
    <row r="9" spans="1:2" x14ac:dyDescent="0.25">
      <c r="A9" s="495">
        <v>7</v>
      </c>
      <c r="B9" s="77" t="s">
        <v>2086</v>
      </c>
    </row>
    <row r="10" spans="1:2" x14ac:dyDescent="0.25">
      <c r="A10" s="495">
        <v>8</v>
      </c>
      <c r="B10" s="77" t="s">
        <v>2087</v>
      </c>
    </row>
    <row r="11" spans="1:2" x14ac:dyDescent="0.25">
      <c r="A11" s="495">
        <v>9</v>
      </c>
      <c r="B11" s="77" t="s">
        <v>2088</v>
      </c>
    </row>
    <row r="12" spans="1:2" x14ac:dyDescent="0.25">
      <c r="A12" s="495">
        <v>10</v>
      </c>
      <c r="B12" s="77" t="s">
        <v>2089</v>
      </c>
    </row>
    <row r="13" spans="1:2" x14ac:dyDescent="0.25">
      <c r="A13" s="495">
        <v>11</v>
      </c>
      <c r="B13" s="77" t="s">
        <v>2090</v>
      </c>
    </row>
    <row r="14" spans="1:2" x14ac:dyDescent="0.25">
      <c r="A14" s="495">
        <v>12</v>
      </c>
      <c r="B14" s="77" t="s">
        <v>2091</v>
      </c>
    </row>
    <row r="15" spans="1:2" x14ac:dyDescent="0.25">
      <c r="A15" s="495">
        <v>13</v>
      </c>
      <c r="B15" s="77" t="s">
        <v>2092</v>
      </c>
    </row>
    <row r="16" spans="1:2" x14ac:dyDescent="0.25">
      <c r="A16" s="495">
        <v>14</v>
      </c>
      <c r="B16" s="77" t="s">
        <v>2093</v>
      </c>
    </row>
    <row r="17" spans="1:2" x14ac:dyDescent="0.25">
      <c r="A17" s="495">
        <v>15</v>
      </c>
      <c r="B17" s="77" t="s">
        <v>2094</v>
      </c>
    </row>
    <row r="18" spans="1:2" x14ac:dyDescent="0.25">
      <c r="A18" s="495">
        <v>16</v>
      </c>
      <c r="B18" s="77" t="s">
        <v>2095</v>
      </c>
    </row>
    <row r="19" spans="1:2" x14ac:dyDescent="0.25">
      <c r="A19" s="495">
        <v>17</v>
      </c>
      <c r="B19" s="77" t="s">
        <v>2096</v>
      </c>
    </row>
    <row r="20" spans="1:2" x14ac:dyDescent="0.25">
      <c r="A20" s="495">
        <v>18</v>
      </c>
      <c r="B20" s="77" t="s">
        <v>2097</v>
      </c>
    </row>
    <row r="21" spans="1:2" x14ac:dyDescent="0.25">
      <c r="A21" s="495">
        <v>19</v>
      </c>
      <c r="B21" s="77" t="s">
        <v>2098</v>
      </c>
    </row>
    <row r="22" spans="1:2" x14ac:dyDescent="0.25">
      <c r="A22" s="495">
        <v>20</v>
      </c>
      <c r="B22" s="77" t="s">
        <v>2099</v>
      </c>
    </row>
    <row r="23" spans="1:2" x14ac:dyDescent="0.25">
      <c r="A23" s="495">
        <v>21</v>
      </c>
      <c r="B23" s="77" t="s">
        <v>2100</v>
      </c>
    </row>
    <row r="24" spans="1:2" x14ac:dyDescent="0.25">
      <c r="A24" s="495">
        <v>22</v>
      </c>
      <c r="B24" s="88" t="s">
        <v>2101</v>
      </c>
    </row>
    <row r="25" spans="1:2" ht="31.5" x14ac:dyDescent="0.25">
      <c r="A25" s="495">
        <v>23</v>
      </c>
      <c r="B25" s="88" t="s">
        <v>2102</v>
      </c>
    </row>
    <row r="26" spans="1:2" x14ac:dyDescent="0.25">
      <c r="A26" s="495">
        <v>24</v>
      </c>
      <c r="B26" s="88" t="s">
        <v>2103</v>
      </c>
    </row>
  </sheetData>
  <sheetProtection algorithmName="SHA-512" hashValue="8htfcjCt6vLP5X7F4p5PRH7e8nbsrP2kaniHHPk92hdm2A4BdvbXcEjOZ9Ef23xjTdkpKYOXXnrBh7XK+b2VQA==" saltValue="HHwyAfDaRqT2LfzalJiyz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26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5.75" x14ac:dyDescent="0.25"/>
  <cols>
    <col min="1" max="1" width="7.5703125" style="68" customWidth="1"/>
    <col min="2" max="2" width="90" style="67" customWidth="1"/>
  </cols>
  <sheetData>
    <row r="1" spans="1:5" ht="27" customHeight="1" x14ac:dyDescent="0.25">
      <c r="A1" s="1124" t="s">
        <v>2104</v>
      </c>
      <c r="B1" s="1124"/>
    </row>
    <row r="2" spans="1:5" s="497" customFormat="1" ht="33" customHeight="1" x14ac:dyDescent="0.2">
      <c r="A2" s="1125" t="s">
        <v>2105</v>
      </c>
      <c r="B2" s="1125"/>
      <c r="C2" s="496"/>
      <c r="D2" s="496"/>
      <c r="E2" s="496"/>
    </row>
    <row r="3" spans="1:5" s="497" customFormat="1" ht="51" customHeight="1" x14ac:dyDescent="0.2">
      <c r="A3" s="1125" t="s">
        <v>2106</v>
      </c>
      <c r="B3" s="1125"/>
      <c r="C3" s="496"/>
      <c r="D3" s="496"/>
      <c r="E3" s="496"/>
    </row>
    <row r="4" spans="1:5" ht="5.25" customHeight="1" x14ac:dyDescent="0.25"/>
    <row r="5" spans="1:5" ht="20.25" x14ac:dyDescent="0.25">
      <c r="A5" s="1126" t="s">
        <v>2107</v>
      </c>
      <c r="B5" s="1126"/>
    </row>
    <row r="6" spans="1:5" s="488" customFormat="1" ht="18.75" x14ac:dyDescent="0.3">
      <c r="A6" s="487" t="s">
        <v>17</v>
      </c>
      <c r="B6" s="487" t="s">
        <v>471</v>
      </c>
    </row>
    <row r="7" spans="1:5" x14ac:dyDescent="0.25">
      <c r="A7" s="495">
        <v>1</v>
      </c>
      <c r="B7" s="74" t="s">
        <v>2108</v>
      </c>
    </row>
    <row r="8" spans="1:5" x14ac:dyDescent="0.25">
      <c r="A8" s="495">
        <v>2</v>
      </c>
      <c r="B8" s="74" t="s">
        <v>2109</v>
      </c>
    </row>
    <row r="9" spans="1:5" x14ac:dyDescent="0.25">
      <c r="A9" s="495">
        <v>3</v>
      </c>
      <c r="B9" s="74" t="s">
        <v>2110</v>
      </c>
    </row>
    <row r="10" spans="1:5" x14ac:dyDescent="0.25">
      <c r="A10" s="495">
        <v>4</v>
      </c>
      <c r="B10" s="74" t="s">
        <v>2111</v>
      </c>
    </row>
    <row r="11" spans="1:5" x14ac:dyDescent="0.25">
      <c r="A11" s="495">
        <v>5</v>
      </c>
      <c r="B11" s="74" t="s">
        <v>2112</v>
      </c>
    </row>
    <row r="12" spans="1:5" x14ac:dyDescent="0.25">
      <c r="A12" s="495">
        <v>6</v>
      </c>
      <c r="B12" s="74" t="s">
        <v>2113</v>
      </c>
    </row>
    <row r="13" spans="1:5" x14ac:dyDescent="0.25">
      <c r="A13" s="495">
        <v>7</v>
      </c>
      <c r="B13" s="74" t="s">
        <v>2114</v>
      </c>
    </row>
    <row r="14" spans="1:5" x14ac:dyDescent="0.25">
      <c r="A14" s="495">
        <v>8</v>
      </c>
      <c r="B14" s="74" t="s">
        <v>2115</v>
      </c>
    </row>
    <row r="15" spans="1:5" x14ac:dyDescent="0.25">
      <c r="A15" s="495">
        <v>9</v>
      </c>
      <c r="B15" s="74" t="s">
        <v>2116</v>
      </c>
    </row>
    <row r="16" spans="1:5" x14ac:dyDescent="0.25">
      <c r="A16" s="495">
        <v>10</v>
      </c>
      <c r="B16" s="74" t="s">
        <v>2117</v>
      </c>
    </row>
    <row r="17" spans="1:2" x14ac:dyDescent="0.25">
      <c r="A17" s="495">
        <v>11</v>
      </c>
      <c r="B17" s="74" t="s">
        <v>2118</v>
      </c>
    </row>
    <row r="18" spans="1:2" x14ac:dyDescent="0.25">
      <c r="A18" s="495">
        <v>12</v>
      </c>
      <c r="B18" s="74" t="s">
        <v>2119</v>
      </c>
    </row>
    <row r="19" spans="1:2" x14ac:dyDescent="0.25">
      <c r="A19" s="495">
        <v>13</v>
      </c>
      <c r="B19" s="74" t="s">
        <v>2120</v>
      </c>
    </row>
    <row r="20" spans="1:2" x14ac:dyDescent="0.25">
      <c r="A20" s="495">
        <v>14</v>
      </c>
      <c r="B20" s="74" t="s">
        <v>2121</v>
      </c>
    </row>
    <row r="21" spans="1:2" x14ac:dyDescent="0.25">
      <c r="A21" s="495">
        <v>15</v>
      </c>
      <c r="B21" s="74" t="s">
        <v>2122</v>
      </c>
    </row>
    <row r="22" spans="1:2" x14ac:dyDescent="0.25">
      <c r="A22" s="495">
        <v>16</v>
      </c>
      <c r="B22" s="74" t="s">
        <v>2123</v>
      </c>
    </row>
    <row r="23" spans="1:2" x14ac:dyDescent="0.25">
      <c r="A23" s="495">
        <v>17</v>
      </c>
      <c r="B23" s="74" t="s">
        <v>2124</v>
      </c>
    </row>
    <row r="24" spans="1:2" x14ac:dyDescent="0.25">
      <c r="A24" s="495">
        <v>18</v>
      </c>
      <c r="B24" s="9" t="s">
        <v>2125</v>
      </c>
    </row>
    <row r="25" spans="1:2" x14ac:dyDescent="0.25">
      <c r="A25" s="495">
        <v>19</v>
      </c>
      <c r="B25" s="9" t="s">
        <v>2126</v>
      </c>
    </row>
    <row r="26" spans="1:2" x14ac:dyDescent="0.25">
      <c r="A26" s="495">
        <v>20</v>
      </c>
      <c r="B26" s="9" t="s">
        <v>2127</v>
      </c>
    </row>
    <row r="27" spans="1:2" x14ac:dyDescent="0.25">
      <c r="A27" s="495">
        <v>21</v>
      </c>
      <c r="B27" s="9" t="s">
        <v>2128</v>
      </c>
    </row>
    <row r="28" spans="1:2" x14ac:dyDescent="0.25">
      <c r="A28" s="495">
        <v>22</v>
      </c>
      <c r="B28" s="9" t="s">
        <v>2129</v>
      </c>
    </row>
    <row r="29" spans="1:2" x14ac:dyDescent="0.25">
      <c r="A29" s="495">
        <v>23</v>
      </c>
      <c r="B29" s="9" t="s">
        <v>2130</v>
      </c>
    </row>
    <row r="30" spans="1:2" x14ac:dyDescent="0.25">
      <c r="A30" s="495">
        <v>24</v>
      </c>
      <c r="B30" s="9" t="s">
        <v>2131</v>
      </c>
    </row>
    <row r="31" spans="1:2" x14ac:dyDescent="0.25">
      <c r="A31" s="495">
        <v>25</v>
      </c>
      <c r="B31" s="9" t="s">
        <v>2132</v>
      </c>
    </row>
    <row r="32" spans="1:2" x14ac:dyDescent="0.25">
      <c r="A32" s="495">
        <v>26</v>
      </c>
      <c r="B32" s="9" t="s">
        <v>2133</v>
      </c>
    </row>
    <row r="33" spans="1:2" x14ac:dyDescent="0.25">
      <c r="A33" s="495">
        <v>27</v>
      </c>
      <c r="B33" s="9" t="s">
        <v>2134</v>
      </c>
    </row>
    <row r="34" spans="1:2" x14ac:dyDescent="0.25">
      <c r="A34" s="495">
        <v>28</v>
      </c>
      <c r="B34" s="9" t="s">
        <v>2135</v>
      </c>
    </row>
    <row r="35" spans="1:2" x14ac:dyDescent="0.25">
      <c r="A35" s="495">
        <v>29</v>
      </c>
      <c r="B35" s="9" t="s">
        <v>2136</v>
      </c>
    </row>
    <row r="36" spans="1:2" x14ac:dyDescent="0.25">
      <c r="A36" s="495">
        <v>30</v>
      </c>
      <c r="B36" s="9" t="s">
        <v>2137</v>
      </c>
    </row>
    <row r="37" spans="1:2" x14ac:dyDescent="0.25">
      <c r="A37" s="495">
        <v>31</v>
      </c>
      <c r="B37" s="9" t="s">
        <v>2138</v>
      </c>
    </row>
    <row r="38" spans="1:2" x14ac:dyDescent="0.25">
      <c r="A38" s="495">
        <v>32</v>
      </c>
      <c r="B38" s="9" t="s">
        <v>2139</v>
      </c>
    </row>
    <row r="39" spans="1:2" x14ac:dyDescent="0.25">
      <c r="A39" s="495">
        <v>33</v>
      </c>
      <c r="B39" s="9" t="s">
        <v>2140</v>
      </c>
    </row>
    <row r="40" spans="1:2" x14ac:dyDescent="0.25">
      <c r="A40" s="495">
        <v>34</v>
      </c>
      <c r="B40" s="9" t="s">
        <v>2141</v>
      </c>
    </row>
    <row r="41" spans="1:2" x14ac:dyDescent="0.25">
      <c r="A41" s="495">
        <v>35</v>
      </c>
      <c r="B41" s="9" t="s">
        <v>2142</v>
      </c>
    </row>
    <row r="42" spans="1:2" x14ac:dyDescent="0.25">
      <c r="A42" s="495">
        <v>36</v>
      </c>
      <c r="B42" s="9" t="s">
        <v>2143</v>
      </c>
    </row>
    <row r="43" spans="1:2" x14ac:dyDescent="0.25">
      <c r="A43" s="495">
        <v>37</v>
      </c>
      <c r="B43" s="9" t="s">
        <v>2144</v>
      </c>
    </row>
    <row r="44" spans="1:2" x14ac:dyDescent="0.25">
      <c r="A44" s="495">
        <v>38</v>
      </c>
      <c r="B44" s="9" t="s">
        <v>2145</v>
      </c>
    </row>
    <row r="45" spans="1:2" x14ac:dyDescent="0.25">
      <c r="A45" s="495">
        <v>39</v>
      </c>
      <c r="B45" s="9" t="s">
        <v>2146</v>
      </c>
    </row>
    <row r="46" spans="1:2" x14ac:dyDescent="0.25">
      <c r="A46" s="495">
        <v>40</v>
      </c>
      <c r="B46" s="9" t="s">
        <v>2147</v>
      </c>
    </row>
    <row r="47" spans="1:2" x14ac:dyDescent="0.25">
      <c r="A47" s="495">
        <v>41</v>
      </c>
      <c r="B47" s="9" t="s">
        <v>2148</v>
      </c>
    </row>
    <row r="48" spans="1:2" x14ac:dyDescent="0.25">
      <c r="A48" s="495">
        <v>42</v>
      </c>
      <c r="B48" s="9" t="s">
        <v>2149</v>
      </c>
    </row>
    <row r="49" spans="1:2" x14ac:dyDescent="0.25">
      <c r="A49" s="495">
        <v>43</v>
      </c>
      <c r="B49" s="74" t="s">
        <v>2150</v>
      </c>
    </row>
    <row r="50" spans="1:2" x14ac:dyDescent="0.25">
      <c r="A50" s="495">
        <v>44</v>
      </c>
      <c r="B50" s="74" t="s">
        <v>2151</v>
      </c>
    </row>
    <row r="51" spans="1:2" x14ac:dyDescent="0.25">
      <c r="A51" s="495">
        <v>45</v>
      </c>
      <c r="B51" s="74" t="s">
        <v>2152</v>
      </c>
    </row>
    <row r="52" spans="1:2" x14ac:dyDescent="0.25">
      <c r="A52" s="495">
        <v>46</v>
      </c>
      <c r="B52" s="74" t="s">
        <v>2153</v>
      </c>
    </row>
    <row r="53" spans="1:2" x14ac:dyDescent="0.25">
      <c r="A53" s="495">
        <v>47</v>
      </c>
      <c r="B53" s="74" t="s">
        <v>2154</v>
      </c>
    </row>
    <row r="54" spans="1:2" x14ac:dyDescent="0.25">
      <c r="A54" s="495">
        <v>48</v>
      </c>
      <c r="B54" s="74" t="s">
        <v>2155</v>
      </c>
    </row>
    <row r="55" spans="1:2" x14ac:dyDescent="0.25">
      <c r="A55" s="495">
        <v>49</v>
      </c>
      <c r="B55" s="74" t="s">
        <v>2156</v>
      </c>
    </row>
    <row r="56" spans="1:2" x14ac:dyDescent="0.25">
      <c r="A56" s="495">
        <v>50</v>
      </c>
      <c r="B56" s="74" t="s">
        <v>2157</v>
      </c>
    </row>
    <row r="57" spans="1:2" x14ac:dyDescent="0.25">
      <c r="A57" s="495">
        <v>51</v>
      </c>
      <c r="B57" s="74" t="s">
        <v>2158</v>
      </c>
    </row>
    <row r="58" spans="1:2" x14ac:dyDescent="0.25">
      <c r="A58" s="495">
        <v>52</v>
      </c>
      <c r="B58" s="74" t="s">
        <v>2159</v>
      </c>
    </row>
    <row r="59" spans="1:2" x14ac:dyDescent="0.25">
      <c r="A59" s="495">
        <v>53</v>
      </c>
      <c r="B59" s="74" t="s">
        <v>2160</v>
      </c>
    </row>
    <row r="60" spans="1:2" x14ac:dyDescent="0.25">
      <c r="A60" s="495">
        <v>54</v>
      </c>
      <c r="B60" s="74" t="s">
        <v>2161</v>
      </c>
    </row>
    <row r="61" spans="1:2" x14ac:dyDescent="0.25">
      <c r="A61" s="495">
        <v>55</v>
      </c>
      <c r="B61" s="74" t="s">
        <v>2162</v>
      </c>
    </row>
    <row r="62" spans="1:2" x14ac:dyDescent="0.25">
      <c r="A62" s="495">
        <v>56</v>
      </c>
      <c r="B62" s="74" t="s">
        <v>2163</v>
      </c>
    </row>
    <row r="63" spans="1:2" x14ac:dyDescent="0.25">
      <c r="A63" s="495">
        <v>57</v>
      </c>
      <c r="B63" s="74" t="s">
        <v>2164</v>
      </c>
    </row>
    <row r="64" spans="1:2" x14ac:dyDescent="0.25">
      <c r="A64" s="495">
        <v>58</v>
      </c>
      <c r="B64" s="74" t="s">
        <v>2165</v>
      </c>
    </row>
    <row r="65" spans="1:2" x14ac:dyDescent="0.25">
      <c r="A65" s="495">
        <v>59</v>
      </c>
      <c r="B65" s="74" t="s">
        <v>2166</v>
      </c>
    </row>
    <row r="66" spans="1:2" x14ac:dyDescent="0.25">
      <c r="A66" s="495">
        <v>60</v>
      </c>
      <c r="B66" s="74" t="s">
        <v>2167</v>
      </c>
    </row>
    <row r="67" spans="1:2" x14ac:dyDescent="0.25">
      <c r="A67" s="495">
        <v>61</v>
      </c>
      <c r="B67" s="74" t="s">
        <v>2168</v>
      </c>
    </row>
    <row r="68" spans="1:2" x14ac:dyDescent="0.25">
      <c r="A68" s="495">
        <v>62</v>
      </c>
      <c r="B68" s="74" t="s">
        <v>2169</v>
      </c>
    </row>
    <row r="69" spans="1:2" x14ac:dyDescent="0.25">
      <c r="A69" s="495">
        <v>63</v>
      </c>
      <c r="B69" s="74" t="s">
        <v>2170</v>
      </c>
    </row>
    <row r="70" spans="1:2" x14ac:dyDescent="0.25">
      <c r="A70" s="495">
        <v>64</v>
      </c>
      <c r="B70" s="74" t="s">
        <v>2171</v>
      </c>
    </row>
    <row r="71" spans="1:2" x14ac:dyDescent="0.25">
      <c r="A71" s="495">
        <v>65</v>
      </c>
      <c r="B71" s="74" t="s">
        <v>2172</v>
      </c>
    </row>
    <row r="72" spans="1:2" x14ac:dyDescent="0.25">
      <c r="A72" s="495">
        <v>66</v>
      </c>
      <c r="B72" s="74" t="s">
        <v>2173</v>
      </c>
    </row>
    <row r="73" spans="1:2" x14ac:dyDescent="0.25">
      <c r="A73" s="495">
        <v>67</v>
      </c>
      <c r="B73" s="74" t="s">
        <v>2174</v>
      </c>
    </row>
    <row r="74" spans="1:2" x14ac:dyDescent="0.25">
      <c r="A74" s="495">
        <v>68</v>
      </c>
      <c r="B74" s="74" t="s">
        <v>2175</v>
      </c>
    </row>
    <row r="75" spans="1:2" x14ac:dyDescent="0.25">
      <c r="A75" s="495">
        <v>69</v>
      </c>
      <c r="B75" s="74" t="s">
        <v>2176</v>
      </c>
    </row>
    <row r="76" spans="1:2" x14ac:dyDescent="0.25">
      <c r="A76" s="495">
        <v>70</v>
      </c>
      <c r="B76" s="74" t="s">
        <v>2177</v>
      </c>
    </row>
    <row r="77" spans="1:2" x14ac:dyDescent="0.25">
      <c r="A77" s="495">
        <v>71</v>
      </c>
      <c r="B77" s="74" t="s">
        <v>2178</v>
      </c>
    </row>
    <row r="78" spans="1:2" x14ac:dyDescent="0.25">
      <c r="A78" s="495">
        <v>72</v>
      </c>
      <c r="B78" s="74" t="s">
        <v>2179</v>
      </c>
    </row>
    <row r="79" spans="1:2" x14ac:dyDescent="0.25">
      <c r="A79" s="495">
        <v>73</v>
      </c>
      <c r="B79" s="74" t="s">
        <v>2180</v>
      </c>
    </row>
    <row r="80" spans="1:2" x14ac:dyDescent="0.25">
      <c r="A80" s="495">
        <v>74</v>
      </c>
      <c r="B80" s="74" t="s">
        <v>2181</v>
      </c>
    </row>
    <row r="81" spans="1:2" x14ac:dyDescent="0.25">
      <c r="A81" s="495">
        <v>75</v>
      </c>
      <c r="B81" s="74" t="s">
        <v>2182</v>
      </c>
    </row>
    <row r="82" spans="1:2" x14ac:dyDescent="0.25">
      <c r="A82" s="495">
        <v>76</v>
      </c>
      <c r="B82" s="74" t="s">
        <v>2183</v>
      </c>
    </row>
    <row r="83" spans="1:2" x14ac:dyDescent="0.25">
      <c r="A83" s="495">
        <v>77</v>
      </c>
      <c r="B83" s="74" t="s">
        <v>2184</v>
      </c>
    </row>
    <row r="84" spans="1:2" x14ac:dyDescent="0.25">
      <c r="A84" s="495">
        <v>78</v>
      </c>
      <c r="B84" s="74" t="s">
        <v>2185</v>
      </c>
    </row>
    <row r="85" spans="1:2" x14ac:dyDescent="0.25">
      <c r="A85" s="495">
        <v>79</v>
      </c>
      <c r="B85" s="74" t="s">
        <v>2186</v>
      </c>
    </row>
    <row r="86" spans="1:2" x14ac:dyDescent="0.25">
      <c r="A86" s="495">
        <v>80</v>
      </c>
      <c r="B86" s="74" t="s">
        <v>2187</v>
      </c>
    </row>
    <row r="87" spans="1:2" x14ac:dyDescent="0.25">
      <c r="A87" s="495">
        <v>81</v>
      </c>
      <c r="B87" s="74" t="s">
        <v>2188</v>
      </c>
    </row>
    <row r="88" spans="1:2" x14ac:dyDescent="0.25">
      <c r="A88" s="495">
        <v>82</v>
      </c>
      <c r="B88" s="74" t="s">
        <v>2189</v>
      </c>
    </row>
    <row r="89" spans="1:2" x14ac:dyDescent="0.25">
      <c r="A89" s="495">
        <v>83</v>
      </c>
      <c r="B89" s="74" t="s">
        <v>2190</v>
      </c>
    </row>
    <row r="90" spans="1:2" x14ac:dyDescent="0.25">
      <c r="A90" s="495">
        <v>84</v>
      </c>
      <c r="B90" s="74" t="s">
        <v>2191</v>
      </c>
    </row>
    <row r="91" spans="1:2" x14ac:dyDescent="0.25">
      <c r="A91" s="495">
        <v>85</v>
      </c>
      <c r="B91" s="74" t="s">
        <v>2192</v>
      </c>
    </row>
    <row r="92" spans="1:2" x14ac:dyDescent="0.25">
      <c r="A92" s="495">
        <v>86</v>
      </c>
      <c r="B92" s="74" t="s">
        <v>2193</v>
      </c>
    </row>
    <row r="93" spans="1:2" x14ac:dyDescent="0.25">
      <c r="A93" s="495">
        <v>87</v>
      </c>
      <c r="B93" s="74" t="s">
        <v>2194</v>
      </c>
    </row>
    <row r="94" spans="1:2" x14ac:dyDescent="0.25">
      <c r="A94" s="495">
        <v>88</v>
      </c>
      <c r="B94" s="74" t="s">
        <v>2195</v>
      </c>
    </row>
    <row r="95" spans="1:2" x14ac:dyDescent="0.25">
      <c r="A95" s="495">
        <v>89</v>
      </c>
      <c r="B95" s="74" t="s">
        <v>2196</v>
      </c>
    </row>
    <row r="96" spans="1:2" x14ac:dyDescent="0.25">
      <c r="A96" s="495">
        <v>90</v>
      </c>
      <c r="B96" s="74" t="s">
        <v>2197</v>
      </c>
    </row>
    <row r="97" spans="1:2" x14ac:dyDescent="0.25">
      <c r="A97" s="495">
        <v>91</v>
      </c>
      <c r="B97" s="74" t="s">
        <v>2198</v>
      </c>
    </row>
    <row r="98" spans="1:2" x14ac:dyDescent="0.25">
      <c r="A98" s="495">
        <v>92</v>
      </c>
      <c r="B98" s="74" t="s">
        <v>2199</v>
      </c>
    </row>
    <row r="99" spans="1:2" x14ac:dyDescent="0.25">
      <c r="A99" s="495">
        <v>93</v>
      </c>
      <c r="B99" s="74" t="s">
        <v>2200</v>
      </c>
    </row>
    <row r="100" spans="1:2" x14ac:dyDescent="0.25">
      <c r="A100" s="495">
        <v>94</v>
      </c>
      <c r="B100" s="74" t="s">
        <v>2201</v>
      </c>
    </row>
    <row r="101" spans="1:2" x14ac:dyDescent="0.25">
      <c r="A101" s="495">
        <v>95</v>
      </c>
      <c r="B101" s="74" t="s">
        <v>2202</v>
      </c>
    </row>
    <row r="102" spans="1:2" x14ac:dyDescent="0.25">
      <c r="A102" s="495">
        <v>96</v>
      </c>
      <c r="B102" s="74" t="s">
        <v>2203</v>
      </c>
    </row>
    <row r="103" spans="1:2" x14ac:dyDescent="0.25">
      <c r="A103" s="495">
        <v>97</v>
      </c>
      <c r="B103" s="74" t="s">
        <v>2204</v>
      </c>
    </row>
    <row r="104" spans="1:2" x14ac:dyDescent="0.25">
      <c r="A104" s="495">
        <v>98</v>
      </c>
      <c r="B104" s="74" t="s">
        <v>2205</v>
      </c>
    </row>
    <row r="105" spans="1:2" x14ac:dyDescent="0.25">
      <c r="A105" s="495">
        <v>99</v>
      </c>
      <c r="B105" s="74" t="s">
        <v>2206</v>
      </c>
    </row>
    <row r="106" spans="1:2" x14ac:dyDescent="0.25">
      <c r="A106" s="495">
        <v>100</v>
      </c>
      <c r="B106" s="74" t="s">
        <v>2207</v>
      </c>
    </row>
    <row r="107" spans="1:2" x14ac:dyDescent="0.25">
      <c r="A107" s="495">
        <v>101</v>
      </c>
      <c r="B107" s="74" t="s">
        <v>2208</v>
      </c>
    </row>
    <row r="108" spans="1:2" x14ac:dyDescent="0.25">
      <c r="A108" s="495">
        <v>102</v>
      </c>
      <c r="B108" s="74" t="s">
        <v>2209</v>
      </c>
    </row>
    <row r="109" spans="1:2" x14ac:dyDescent="0.25">
      <c r="A109" s="495">
        <v>103</v>
      </c>
      <c r="B109" s="74" t="s">
        <v>2210</v>
      </c>
    </row>
    <row r="110" spans="1:2" x14ac:dyDescent="0.25">
      <c r="A110" s="495">
        <v>104</v>
      </c>
      <c r="B110" s="74" t="s">
        <v>2211</v>
      </c>
    </row>
    <row r="111" spans="1:2" x14ac:dyDescent="0.25">
      <c r="A111" s="495">
        <v>105</v>
      </c>
      <c r="B111" s="74" t="s">
        <v>2212</v>
      </c>
    </row>
    <row r="112" spans="1:2" x14ac:dyDescent="0.25">
      <c r="A112" s="495">
        <v>106</v>
      </c>
      <c r="B112" s="74" t="s">
        <v>2213</v>
      </c>
    </row>
    <row r="113" spans="1:2" x14ac:dyDescent="0.25">
      <c r="A113" s="495">
        <v>107</v>
      </c>
      <c r="B113" s="74" t="s">
        <v>2214</v>
      </c>
    </row>
    <row r="114" spans="1:2" x14ac:dyDescent="0.25">
      <c r="A114" s="495">
        <v>108</v>
      </c>
      <c r="B114" s="74" t="s">
        <v>2215</v>
      </c>
    </row>
    <row r="115" spans="1:2" x14ac:dyDescent="0.25">
      <c r="A115" s="495">
        <v>109</v>
      </c>
      <c r="B115" s="74" t="s">
        <v>2216</v>
      </c>
    </row>
    <row r="116" spans="1:2" x14ac:dyDescent="0.25">
      <c r="A116" s="495">
        <v>110</v>
      </c>
      <c r="B116" s="74" t="s">
        <v>2217</v>
      </c>
    </row>
    <row r="117" spans="1:2" x14ac:dyDescent="0.25">
      <c r="A117" s="495">
        <v>111</v>
      </c>
      <c r="B117" s="74" t="s">
        <v>2218</v>
      </c>
    </row>
    <row r="118" spans="1:2" x14ac:dyDescent="0.25">
      <c r="A118" s="495">
        <v>112</v>
      </c>
      <c r="B118" s="74" t="s">
        <v>2219</v>
      </c>
    </row>
    <row r="119" spans="1:2" x14ac:dyDescent="0.25">
      <c r="A119" s="495">
        <v>113</v>
      </c>
      <c r="B119" s="74" t="s">
        <v>2220</v>
      </c>
    </row>
    <row r="120" spans="1:2" x14ac:dyDescent="0.25">
      <c r="A120" s="495">
        <v>114</v>
      </c>
      <c r="B120" s="74" t="s">
        <v>2221</v>
      </c>
    </row>
    <row r="121" spans="1:2" x14ac:dyDescent="0.25">
      <c r="A121" s="495">
        <v>115</v>
      </c>
      <c r="B121" s="119" t="s">
        <v>2222</v>
      </c>
    </row>
    <row r="122" spans="1:2" x14ac:dyDescent="0.25">
      <c r="A122" s="495">
        <v>116</v>
      </c>
      <c r="B122" s="119" t="s">
        <v>2223</v>
      </c>
    </row>
    <row r="123" spans="1:2" x14ac:dyDescent="0.25">
      <c r="A123" s="495">
        <v>117</v>
      </c>
      <c r="B123" s="119" t="s">
        <v>2224</v>
      </c>
    </row>
    <row r="124" spans="1:2" x14ac:dyDescent="0.25">
      <c r="A124" s="495">
        <v>118</v>
      </c>
      <c r="B124" s="119" t="s">
        <v>2225</v>
      </c>
    </row>
    <row r="125" spans="1:2" x14ac:dyDescent="0.25">
      <c r="A125" s="495">
        <v>119</v>
      </c>
      <c r="B125" s="119" t="s">
        <v>2226</v>
      </c>
    </row>
    <row r="126" spans="1:2" x14ac:dyDescent="0.25">
      <c r="A126" s="495">
        <v>120</v>
      </c>
      <c r="B126" s="119" t="s">
        <v>2227</v>
      </c>
    </row>
  </sheetData>
  <sheetProtection algorithmName="SHA-512" hashValue="NC+ElnOJPsMrQpPH3SKOk16z7I45V9/G2YiwOjvuvfZBFmKJxKCPe9tQ7O8R6QPzuNZapJOmpFIwBPzU+RUTRQ==" saltValue="PIPEeDXeBoZHERuMS5PNC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498" customFormat="1" ht="20.25" x14ac:dyDescent="0.3">
      <c r="A1" s="1127" t="s">
        <v>2228</v>
      </c>
      <c r="B1" s="1127"/>
    </row>
    <row r="2" spans="1:2" s="499" customFormat="1" ht="18.75" x14ac:dyDescent="0.3">
      <c r="A2" s="487" t="s">
        <v>17</v>
      </c>
      <c r="B2" s="487" t="s">
        <v>471</v>
      </c>
    </row>
    <row r="3" spans="1:2" x14ac:dyDescent="0.25">
      <c r="A3" s="495">
        <v>1</v>
      </c>
      <c r="B3" s="76" t="s">
        <v>2229</v>
      </c>
    </row>
    <row r="4" spans="1:2" x14ac:dyDescent="0.25">
      <c r="A4" s="495">
        <v>2</v>
      </c>
      <c r="B4" s="71" t="s">
        <v>2230</v>
      </c>
    </row>
    <row r="5" spans="1:2" x14ac:dyDescent="0.25">
      <c r="A5" s="495">
        <v>3</v>
      </c>
      <c r="B5" s="77" t="s">
        <v>2231</v>
      </c>
    </row>
    <row r="6" spans="1:2" x14ac:dyDescent="0.25">
      <c r="A6" s="495">
        <v>4</v>
      </c>
      <c r="B6" s="77" t="s">
        <v>2232</v>
      </c>
    </row>
    <row r="7" spans="1:2" x14ac:dyDescent="0.25">
      <c r="A7" s="495">
        <v>5</v>
      </c>
      <c r="B7" s="71" t="s">
        <v>2233</v>
      </c>
    </row>
    <row r="8" spans="1:2" x14ac:dyDescent="0.25">
      <c r="A8" s="495">
        <v>6</v>
      </c>
      <c r="B8" s="71" t="s">
        <v>2234</v>
      </c>
    </row>
    <row r="9" spans="1:2" x14ac:dyDescent="0.25">
      <c r="A9" s="495">
        <v>7</v>
      </c>
      <c r="B9" s="77" t="s">
        <v>2235</v>
      </c>
    </row>
    <row r="10" spans="1:2" x14ac:dyDescent="0.25">
      <c r="A10" s="495">
        <v>8</v>
      </c>
      <c r="B10" s="71" t="s">
        <v>2236</v>
      </c>
    </row>
    <row r="11" spans="1:2" x14ac:dyDescent="0.25">
      <c r="A11" s="495">
        <v>9</v>
      </c>
      <c r="B11" s="71" t="s">
        <v>2237</v>
      </c>
    </row>
    <row r="12" spans="1:2" x14ac:dyDescent="0.25">
      <c r="A12" s="495">
        <v>10</v>
      </c>
      <c r="B12" s="71" t="s">
        <v>2238</v>
      </c>
    </row>
    <row r="13" spans="1:2" x14ac:dyDescent="0.25">
      <c r="A13" s="495">
        <v>11</v>
      </c>
      <c r="B13" s="71" t="s">
        <v>2239</v>
      </c>
    </row>
    <row r="14" spans="1:2" x14ac:dyDescent="0.25">
      <c r="A14" s="495">
        <v>12</v>
      </c>
      <c r="B14" s="71" t="s">
        <v>2240</v>
      </c>
    </row>
    <row r="15" spans="1:2" x14ac:dyDescent="0.25">
      <c r="A15" s="495">
        <v>13</v>
      </c>
      <c r="B15" s="77" t="s">
        <v>2241</v>
      </c>
    </row>
    <row r="16" spans="1:2" x14ac:dyDescent="0.25">
      <c r="A16" s="495">
        <v>14</v>
      </c>
      <c r="B16" s="71" t="s">
        <v>2242</v>
      </c>
    </row>
    <row r="17" spans="1:2" x14ac:dyDescent="0.25">
      <c r="A17" s="495">
        <v>15</v>
      </c>
      <c r="B17" s="71" t="s">
        <v>2243</v>
      </c>
    </row>
    <row r="18" spans="1:2" x14ac:dyDescent="0.25">
      <c r="A18" s="495">
        <v>16</v>
      </c>
      <c r="B18" s="71" t="s">
        <v>2244</v>
      </c>
    </row>
    <row r="19" spans="1:2" x14ac:dyDescent="0.25">
      <c r="A19" s="495">
        <v>17</v>
      </c>
      <c r="B19" s="77" t="s">
        <v>2245</v>
      </c>
    </row>
    <row r="20" spans="1:2" x14ac:dyDescent="0.25">
      <c r="A20" s="495">
        <v>18</v>
      </c>
      <c r="B20" s="77" t="s">
        <v>2246</v>
      </c>
    </row>
    <row r="21" spans="1:2" x14ac:dyDescent="0.25">
      <c r="A21" s="495">
        <v>19</v>
      </c>
      <c r="B21" s="71" t="s">
        <v>2247</v>
      </c>
    </row>
    <row r="22" spans="1:2" x14ac:dyDescent="0.25">
      <c r="A22" s="495">
        <v>20</v>
      </c>
      <c r="B22" s="71" t="s">
        <v>2248</v>
      </c>
    </row>
    <row r="23" spans="1:2" x14ac:dyDescent="0.25">
      <c r="A23" s="495">
        <v>21</v>
      </c>
      <c r="B23" s="77" t="s">
        <v>2249</v>
      </c>
    </row>
    <row r="24" spans="1:2" x14ac:dyDescent="0.25">
      <c r="A24" s="495">
        <v>22</v>
      </c>
      <c r="B24" s="77" t="s">
        <v>2250</v>
      </c>
    </row>
    <row r="25" spans="1:2" x14ac:dyDescent="0.25">
      <c r="A25" s="495">
        <v>23</v>
      </c>
      <c r="B25" s="77" t="s">
        <v>2251</v>
      </c>
    </row>
    <row r="26" spans="1:2" x14ac:dyDescent="0.25">
      <c r="A26" s="495">
        <v>24</v>
      </c>
      <c r="B26" s="77" t="s">
        <v>2252</v>
      </c>
    </row>
    <row r="27" spans="1:2" x14ac:dyDescent="0.25">
      <c r="A27" s="495">
        <v>25</v>
      </c>
      <c r="B27" s="77" t="s">
        <v>2253</v>
      </c>
    </row>
    <row r="28" spans="1:2" ht="31.5" x14ac:dyDescent="0.25">
      <c r="A28" s="495">
        <v>26</v>
      </c>
      <c r="B28" s="89" t="s">
        <v>2254</v>
      </c>
    </row>
    <row r="29" spans="1:2" x14ac:dyDescent="0.25">
      <c r="A29" s="495">
        <v>27</v>
      </c>
      <c r="B29" s="89" t="s">
        <v>2255</v>
      </c>
    </row>
    <row r="30" spans="1:2" x14ac:dyDescent="0.25">
      <c r="A30" s="495">
        <v>28</v>
      </c>
      <c r="B30" s="90" t="s">
        <v>2256</v>
      </c>
    </row>
    <row r="31" spans="1:2" x14ac:dyDescent="0.25">
      <c r="A31" s="495">
        <v>29</v>
      </c>
      <c r="B31" s="90" t="s">
        <v>2257</v>
      </c>
    </row>
    <row r="32" spans="1:2" x14ac:dyDescent="0.25">
      <c r="A32" s="495">
        <v>30</v>
      </c>
      <c r="B32" s="89" t="s">
        <v>2258</v>
      </c>
    </row>
    <row r="33" spans="1:2" x14ac:dyDescent="0.25">
      <c r="A33" s="495">
        <v>31</v>
      </c>
      <c r="B33" s="89" t="s">
        <v>2259</v>
      </c>
    </row>
    <row r="34" spans="1:2" x14ac:dyDescent="0.25">
      <c r="A34" s="495">
        <v>32</v>
      </c>
      <c r="B34" s="89" t="s">
        <v>2260</v>
      </c>
    </row>
    <row r="35" spans="1:2" x14ac:dyDescent="0.25">
      <c r="A35" s="495">
        <v>33</v>
      </c>
      <c r="B35" s="89" t="s">
        <v>2261</v>
      </c>
    </row>
    <row r="36" spans="1:2" x14ac:dyDescent="0.25">
      <c r="A36" s="495">
        <v>34</v>
      </c>
      <c r="B36" s="89" t="s">
        <v>2262</v>
      </c>
    </row>
    <row r="37" spans="1:2" x14ac:dyDescent="0.25">
      <c r="A37" s="495">
        <v>35</v>
      </c>
      <c r="B37" s="90" t="s">
        <v>2263</v>
      </c>
    </row>
    <row r="38" spans="1:2" x14ac:dyDescent="0.25">
      <c r="A38" s="495">
        <v>36</v>
      </c>
      <c r="B38" s="89" t="s">
        <v>2264</v>
      </c>
    </row>
    <row r="39" spans="1:2" x14ac:dyDescent="0.25">
      <c r="A39" s="495">
        <v>37</v>
      </c>
      <c r="B39" s="90" t="s">
        <v>2265</v>
      </c>
    </row>
    <row r="40" spans="1:2" x14ac:dyDescent="0.25">
      <c r="A40" s="495">
        <v>38</v>
      </c>
      <c r="B40" s="90" t="s">
        <v>2266</v>
      </c>
    </row>
    <row r="41" spans="1:2" x14ac:dyDescent="0.25">
      <c r="A41" s="495">
        <v>39</v>
      </c>
      <c r="B41" s="90" t="s">
        <v>2267</v>
      </c>
    </row>
    <row r="42" spans="1:2" x14ac:dyDescent="0.25">
      <c r="A42" s="495">
        <v>40</v>
      </c>
      <c r="B42" s="90" t="s">
        <v>2268</v>
      </c>
    </row>
    <row r="43" spans="1:2" x14ac:dyDescent="0.25">
      <c r="A43" s="495">
        <v>41</v>
      </c>
      <c r="B43" s="90" t="s">
        <v>2269</v>
      </c>
    </row>
    <row r="44" spans="1:2" ht="31.5" x14ac:dyDescent="0.25">
      <c r="A44" s="495">
        <v>42</v>
      </c>
      <c r="B44" s="90" t="s">
        <v>2270</v>
      </c>
    </row>
    <row r="45" spans="1:2" x14ac:dyDescent="0.25">
      <c r="A45" s="495">
        <v>43</v>
      </c>
      <c r="B45" s="90" t="s">
        <v>2271</v>
      </c>
    </row>
    <row r="46" spans="1:2" x14ac:dyDescent="0.25">
      <c r="A46" s="495">
        <v>44</v>
      </c>
      <c r="B46" s="96" t="s">
        <v>2272</v>
      </c>
    </row>
    <row r="47" spans="1:2" x14ac:dyDescent="0.25">
      <c r="A47" s="495">
        <v>45</v>
      </c>
      <c r="B47" s="96" t="s">
        <v>2273</v>
      </c>
    </row>
    <row r="48" spans="1:2" x14ac:dyDescent="0.25">
      <c r="A48" s="495">
        <v>46</v>
      </c>
      <c r="B48" s="96" t="s">
        <v>2274</v>
      </c>
    </row>
    <row r="49" spans="1:2" x14ac:dyDescent="0.25">
      <c r="A49" s="495">
        <v>47</v>
      </c>
      <c r="B49" s="96" t="s">
        <v>2275</v>
      </c>
    </row>
    <row r="50" spans="1:2" x14ac:dyDescent="0.25">
      <c r="A50" s="495">
        <v>48</v>
      </c>
      <c r="B50" s="96" t="s">
        <v>2276</v>
      </c>
    </row>
    <row r="51" spans="1:2" x14ac:dyDescent="0.25">
      <c r="A51" s="495">
        <v>49</v>
      </c>
      <c r="B51" s="96" t="s">
        <v>2277</v>
      </c>
    </row>
    <row r="52" spans="1:2" x14ac:dyDescent="0.25">
      <c r="A52" s="495">
        <v>50</v>
      </c>
      <c r="B52" s="89" t="s">
        <v>2278</v>
      </c>
    </row>
    <row r="53" spans="1:2" x14ac:dyDescent="0.25">
      <c r="A53" s="500">
        <v>51</v>
      </c>
      <c r="B53" s="89" t="s">
        <v>2279</v>
      </c>
    </row>
    <row r="54" spans="1:2" x14ac:dyDescent="0.25">
      <c r="A54" s="500">
        <v>52</v>
      </c>
      <c r="B54" s="89" t="s">
        <v>2280</v>
      </c>
    </row>
    <row r="55" spans="1:2" x14ac:dyDescent="0.25">
      <c r="A55" s="500">
        <v>53</v>
      </c>
      <c r="B55" s="89" t="s">
        <v>2281</v>
      </c>
    </row>
    <row r="56" spans="1:2" x14ac:dyDescent="0.25">
      <c r="A56" s="500">
        <v>54</v>
      </c>
      <c r="B56" s="501" t="s">
        <v>2282</v>
      </c>
    </row>
  </sheetData>
  <sheetProtection algorithmName="SHA-512" hashValue="OdZvhSa8YW3b4yART7mB06a4Ka5BL2zkxUY4Axx5pCh8GT/f+vHLQB45gQK4AIR/7EpL55TLIubxzoVkztMxkA==" saltValue="OaddWWOtM8PRQmf9JVvTj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0"/>
  <sheetViews>
    <sheetView zoomScaleNormal="100" workbookViewId="0">
      <pane ySplit="3" topLeftCell="A4" activePane="bottomLeft" state="frozen"/>
      <selection pane="bottomLeft" activeCell="D10" sqref="D10"/>
    </sheetView>
  </sheetViews>
  <sheetFormatPr defaultRowHeight="15.75" x14ac:dyDescent="0.25"/>
  <cols>
    <col min="1" max="1" width="5.28515625" style="354" customWidth="1"/>
    <col min="2" max="2" width="39.7109375" style="355" customWidth="1"/>
    <col min="3" max="3" width="18.5703125" style="271" customWidth="1"/>
    <col min="4" max="4" width="30.28515625" style="271" customWidth="1"/>
    <col min="5" max="16384" width="9.140625" style="268"/>
  </cols>
  <sheetData>
    <row r="1" spans="1:4" ht="27" customHeight="1" x14ac:dyDescent="0.25">
      <c r="A1" s="658" t="s">
        <v>1727</v>
      </c>
      <c r="B1" s="658"/>
      <c r="C1" s="658"/>
      <c r="D1" s="658"/>
    </row>
    <row r="2" spans="1:4" ht="39" customHeight="1" x14ac:dyDescent="0.25">
      <c r="A2" s="659" t="s">
        <v>1725</v>
      </c>
      <c r="B2" s="659"/>
      <c r="C2" s="659"/>
      <c r="D2" s="659"/>
    </row>
    <row r="3" spans="1:4" x14ac:dyDescent="0.25">
      <c r="A3" s="352" t="s">
        <v>17</v>
      </c>
      <c r="B3" s="352" t="s">
        <v>363</v>
      </c>
      <c r="C3" s="352" t="s">
        <v>125</v>
      </c>
      <c r="D3" s="352" t="s">
        <v>364</v>
      </c>
    </row>
    <row r="4" spans="1:4" x14ac:dyDescent="0.25">
      <c r="A4" s="353">
        <v>1</v>
      </c>
      <c r="B4" s="416"/>
      <c r="C4" s="417"/>
      <c r="D4" s="417"/>
    </row>
    <row r="5" spans="1:4" x14ac:dyDescent="0.25">
      <c r="A5" s="353" t="str">
        <f>IF(B5&gt;0,MAX($A$4:A4)+1,"")</f>
        <v/>
      </c>
      <c r="B5" s="416"/>
      <c r="C5" s="417"/>
      <c r="D5" s="417"/>
    </row>
    <row r="6" spans="1:4" x14ac:dyDescent="0.25">
      <c r="A6" s="353" t="str">
        <f>IF(B6&gt;0,MAX($A$4:A5)+1,"")</f>
        <v/>
      </c>
      <c r="B6" s="416"/>
      <c r="C6" s="417"/>
      <c r="D6" s="417"/>
    </row>
    <row r="7" spans="1:4" x14ac:dyDescent="0.25">
      <c r="A7" s="353" t="str">
        <f>IF(B7&gt;0,MAX($A$4:A6)+1,"")</f>
        <v/>
      </c>
      <c r="B7" s="416"/>
      <c r="C7" s="417"/>
      <c r="D7" s="417"/>
    </row>
    <row r="8" spans="1:4" x14ac:dyDescent="0.25">
      <c r="A8" s="353" t="str">
        <f>IF(B8&gt;0,MAX($A$4:A7)+1,"")</f>
        <v/>
      </c>
      <c r="B8" s="416"/>
      <c r="C8" s="417"/>
      <c r="D8" s="417"/>
    </row>
    <row r="9" spans="1:4" x14ac:dyDescent="0.25">
      <c r="A9" s="353" t="str">
        <f>IF(B9&gt;0,MAX($A$4:A8)+1,"")</f>
        <v/>
      </c>
      <c r="B9" s="416"/>
      <c r="C9" s="417"/>
      <c r="D9" s="417"/>
    </row>
    <row r="10" spans="1:4" x14ac:dyDescent="0.25">
      <c r="A10" s="353" t="str">
        <f>IF(B10&gt;0,MAX($A$4:A9)+1,"")</f>
        <v/>
      </c>
      <c r="B10" s="416"/>
      <c r="C10" s="417"/>
      <c r="D10" s="417"/>
    </row>
    <row r="11" spans="1:4" x14ac:dyDescent="0.25">
      <c r="A11" s="353" t="str">
        <f>IF(B11&gt;0,MAX($A$4:A10)+1,"")</f>
        <v/>
      </c>
      <c r="B11" s="416"/>
      <c r="C11" s="417"/>
      <c r="D11" s="417"/>
    </row>
    <row r="12" spans="1:4" x14ac:dyDescent="0.25">
      <c r="A12" s="353" t="str">
        <f>IF(B12&gt;0,MAX($A$4:A11)+1,"")</f>
        <v/>
      </c>
      <c r="B12" s="416"/>
      <c r="C12" s="417"/>
      <c r="D12" s="417"/>
    </row>
    <row r="13" spans="1:4" x14ac:dyDescent="0.25">
      <c r="A13" s="353" t="str">
        <f>IF(B13&gt;0,MAX($A$4:A12)+1,"")</f>
        <v/>
      </c>
      <c r="B13" s="416"/>
      <c r="C13" s="417"/>
      <c r="D13" s="417"/>
    </row>
    <row r="14" spans="1:4" x14ac:dyDescent="0.25">
      <c r="A14" s="353" t="str">
        <f>IF(B14&gt;0,MAX($A$4:A13)+1,"")</f>
        <v/>
      </c>
      <c r="B14" s="416"/>
      <c r="C14" s="417"/>
      <c r="D14" s="417"/>
    </row>
    <row r="15" spans="1:4" x14ac:dyDescent="0.25">
      <c r="A15" s="353" t="str">
        <f>IF(B15&gt;0,MAX($A$4:A14)+1,"")</f>
        <v/>
      </c>
      <c r="B15" s="416"/>
      <c r="C15" s="417"/>
      <c r="D15" s="417"/>
    </row>
    <row r="16" spans="1:4" x14ac:dyDescent="0.25">
      <c r="A16" s="353" t="str">
        <f>IF(B16&gt;0,MAX($A$4:A15)+1,"")</f>
        <v/>
      </c>
      <c r="B16" s="416"/>
      <c r="C16" s="417"/>
      <c r="D16" s="417"/>
    </row>
    <row r="17" spans="1:4" x14ac:dyDescent="0.25">
      <c r="A17" s="353" t="str">
        <f>IF(B17&gt;0,MAX($A$4:A16)+1,"")</f>
        <v/>
      </c>
      <c r="B17" s="416"/>
      <c r="C17" s="417"/>
      <c r="D17" s="417"/>
    </row>
    <row r="18" spans="1:4" x14ac:dyDescent="0.25">
      <c r="A18" s="353" t="str">
        <f>IF(B18&gt;0,MAX($A$4:A17)+1,"")</f>
        <v/>
      </c>
      <c r="B18" s="416"/>
      <c r="C18" s="417"/>
      <c r="D18" s="417"/>
    </row>
    <row r="19" spans="1:4" x14ac:dyDescent="0.25">
      <c r="A19" s="353" t="str">
        <f>IF(B19&gt;0,MAX($A$4:A18)+1,"")</f>
        <v/>
      </c>
      <c r="B19" s="416"/>
      <c r="C19" s="417"/>
      <c r="D19" s="417"/>
    </row>
    <row r="20" spans="1:4" x14ac:dyDescent="0.25">
      <c r="A20" s="353" t="str">
        <f>IF(B20&gt;0,MAX($A$4:A19)+1,"")</f>
        <v/>
      </c>
      <c r="B20" s="416"/>
      <c r="C20" s="417"/>
      <c r="D20" s="417"/>
    </row>
    <row r="21" spans="1:4" x14ac:dyDescent="0.25">
      <c r="A21" s="353" t="str">
        <f>IF(B21&gt;0,MAX($A$4:A20)+1,"")</f>
        <v/>
      </c>
      <c r="B21" s="416"/>
      <c r="C21" s="417"/>
      <c r="D21" s="417"/>
    </row>
    <row r="22" spans="1:4" x14ac:dyDescent="0.25">
      <c r="A22" s="353" t="str">
        <f>IF(B22&gt;0,MAX($A$4:A21)+1,"")</f>
        <v/>
      </c>
      <c r="B22" s="416"/>
      <c r="C22" s="417"/>
      <c r="D22" s="417"/>
    </row>
    <row r="23" spans="1:4" x14ac:dyDescent="0.25">
      <c r="A23" s="353" t="str">
        <f>IF(B23&gt;0,MAX($A$4:A22)+1,"")</f>
        <v/>
      </c>
      <c r="B23" s="416"/>
      <c r="C23" s="417"/>
      <c r="D23" s="417"/>
    </row>
    <row r="24" spans="1:4" x14ac:dyDescent="0.25">
      <c r="A24" s="353" t="str">
        <f>IF(B24&gt;0,MAX($A$4:A23)+1,"")</f>
        <v/>
      </c>
      <c r="B24" s="416"/>
      <c r="C24" s="417"/>
      <c r="D24" s="417"/>
    </row>
    <row r="25" spans="1:4" x14ac:dyDescent="0.25">
      <c r="A25" s="353" t="str">
        <f>IF(B25&gt;0,MAX($A$4:A24)+1,"")</f>
        <v/>
      </c>
      <c r="B25" s="416"/>
      <c r="C25" s="417"/>
      <c r="D25" s="417"/>
    </row>
    <row r="26" spans="1:4" x14ac:dyDescent="0.25">
      <c r="A26" s="353" t="str">
        <f>IF(B26&gt;0,MAX($A$4:A25)+1,"")</f>
        <v/>
      </c>
      <c r="B26" s="416"/>
      <c r="C26" s="417"/>
      <c r="D26" s="417"/>
    </row>
    <row r="27" spans="1:4" x14ac:dyDescent="0.25">
      <c r="A27" s="353" t="str">
        <f>IF(B27&gt;0,MAX($A$4:A26)+1,"")</f>
        <v/>
      </c>
      <c r="B27" s="416"/>
      <c r="C27" s="417"/>
      <c r="D27" s="417"/>
    </row>
    <row r="28" spans="1:4" x14ac:dyDescent="0.25">
      <c r="A28" s="353" t="str">
        <f>IF(B28&gt;0,MAX($A$4:A27)+1,"")</f>
        <v/>
      </c>
      <c r="B28" s="416"/>
      <c r="C28" s="417"/>
      <c r="D28" s="417"/>
    </row>
    <row r="29" spans="1:4" x14ac:dyDescent="0.25">
      <c r="A29" s="353" t="str">
        <f>IF(B29&gt;0,MAX($A$4:A28)+1,"")</f>
        <v/>
      </c>
      <c r="B29" s="416"/>
      <c r="C29" s="417"/>
      <c r="D29" s="417"/>
    </row>
    <row r="30" spans="1:4" x14ac:dyDescent="0.25">
      <c r="A30" s="353" t="str">
        <f>IF(B30&gt;0,MAX($A$4:A29)+1,"")</f>
        <v/>
      </c>
      <c r="B30" s="416"/>
      <c r="C30" s="417"/>
      <c r="D30" s="417"/>
    </row>
    <row r="31" spans="1:4" x14ac:dyDescent="0.25">
      <c r="A31" s="353" t="str">
        <f>IF(B31&gt;0,MAX($A$4:A30)+1,"")</f>
        <v/>
      </c>
      <c r="B31" s="416"/>
      <c r="C31" s="417"/>
      <c r="D31" s="417"/>
    </row>
    <row r="32" spans="1:4" x14ac:dyDescent="0.25">
      <c r="A32" s="353" t="str">
        <f>IF(B32&gt;0,MAX($A$4:A31)+1,"")</f>
        <v/>
      </c>
      <c r="B32" s="416"/>
      <c r="C32" s="417"/>
      <c r="D32" s="417"/>
    </row>
    <row r="33" spans="1:4" x14ac:dyDescent="0.25">
      <c r="A33" s="353" t="str">
        <f>IF(B33&gt;0,MAX($A$4:A32)+1,"")</f>
        <v/>
      </c>
      <c r="B33" s="416"/>
      <c r="C33" s="417"/>
      <c r="D33" s="417"/>
    </row>
    <row r="34" spans="1:4" x14ac:dyDescent="0.25">
      <c r="A34" s="353" t="str">
        <f>IF(B34&gt;0,MAX($A$4:A33)+1,"")</f>
        <v/>
      </c>
      <c r="B34" s="416"/>
      <c r="C34" s="417"/>
      <c r="D34" s="417"/>
    </row>
    <row r="35" spans="1:4" x14ac:dyDescent="0.25">
      <c r="A35" s="353" t="str">
        <f>IF(B35&gt;0,MAX($A$4:A34)+1,"")</f>
        <v/>
      </c>
      <c r="B35" s="416"/>
      <c r="C35" s="417"/>
      <c r="D35" s="417"/>
    </row>
    <row r="36" spans="1:4" x14ac:dyDescent="0.25">
      <c r="A36" s="353" t="str">
        <f>IF(B36&gt;0,MAX($A$4:A35)+1,"")</f>
        <v/>
      </c>
      <c r="B36" s="416"/>
      <c r="C36" s="417"/>
      <c r="D36" s="417"/>
    </row>
    <row r="37" spans="1:4" x14ac:dyDescent="0.25">
      <c r="A37" s="353" t="str">
        <f>IF(B37&gt;0,MAX($A$4:A36)+1,"")</f>
        <v/>
      </c>
      <c r="B37" s="416"/>
      <c r="C37" s="417"/>
      <c r="D37" s="417"/>
    </row>
    <row r="38" spans="1:4" x14ac:dyDescent="0.25">
      <c r="A38" s="353" t="str">
        <f>IF(B38&gt;0,MAX($A$4:A37)+1,"")</f>
        <v/>
      </c>
      <c r="B38" s="416"/>
      <c r="C38" s="417"/>
      <c r="D38" s="417"/>
    </row>
    <row r="39" spans="1:4" x14ac:dyDescent="0.25">
      <c r="A39" s="353" t="str">
        <f>IF(B39&gt;0,MAX($A$4:A38)+1,"")</f>
        <v/>
      </c>
      <c r="B39" s="416"/>
      <c r="C39" s="417"/>
      <c r="D39" s="417"/>
    </row>
    <row r="40" spans="1:4" x14ac:dyDescent="0.25">
      <c r="A40" s="353" t="str">
        <f>IF(B40&gt;0,MAX($A$4:A39)+1,"")</f>
        <v/>
      </c>
      <c r="B40" s="416"/>
      <c r="C40" s="417"/>
      <c r="D40" s="417"/>
    </row>
    <row r="41" spans="1:4" x14ac:dyDescent="0.25">
      <c r="A41" s="353" t="str">
        <f>IF(B41&gt;0,MAX($A$4:A40)+1,"")</f>
        <v/>
      </c>
      <c r="B41" s="416"/>
      <c r="C41" s="417"/>
      <c r="D41" s="417"/>
    </row>
    <row r="42" spans="1:4" x14ac:dyDescent="0.25">
      <c r="A42" s="353" t="str">
        <f>IF(B42&gt;0,MAX($A$4:A41)+1,"")</f>
        <v/>
      </c>
      <c r="B42" s="416"/>
      <c r="C42" s="417"/>
      <c r="D42" s="417"/>
    </row>
    <row r="43" spans="1:4" x14ac:dyDescent="0.25">
      <c r="A43" s="353" t="str">
        <f>IF(B43&gt;0,MAX($A$4:A42)+1,"")</f>
        <v/>
      </c>
      <c r="B43" s="416"/>
      <c r="C43" s="417"/>
      <c r="D43" s="417"/>
    </row>
    <row r="44" spans="1:4" x14ac:dyDescent="0.25">
      <c r="A44" s="353" t="str">
        <f>IF(B44&gt;0,MAX($A$4:A43)+1,"")</f>
        <v/>
      </c>
      <c r="B44" s="416"/>
      <c r="C44" s="417"/>
      <c r="D44" s="417"/>
    </row>
    <row r="45" spans="1:4" x14ac:dyDescent="0.25">
      <c r="A45" s="353" t="str">
        <f>IF(B45&gt;0,MAX($A$4:A44)+1,"")</f>
        <v/>
      </c>
      <c r="B45" s="416"/>
      <c r="C45" s="417"/>
      <c r="D45" s="417"/>
    </row>
    <row r="46" spans="1:4" x14ac:dyDescent="0.25">
      <c r="A46" s="353" t="str">
        <f>IF(B46&gt;0,MAX($A$4:A45)+1,"")</f>
        <v/>
      </c>
      <c r="B46" s="416"/>
      <c r="C46" s="417"/>
      <c r="D46" s="417"/>
    </row>
    <row r="47" spans="1:4" x14ac:dyDescent="0.25">
      <c r="A47" s="353" t="str">
        <f>IF(B47&gt;0,MAX($A$4:A46)+1,"")</f>
        <v/>
      </c>
      <c r="B47" s="416"/>
      <c r="C47" s="417"/>
      <c r="D47" s="417"/>
    </row>
    <row r="48" spans="1:4" x14ac:dyDescent="0.25">
      <c r="A48" s="353" t="str">
        <f>IF(B48&gt;0,MAX($A$4:A47)+1,"")</f>
        <v/>
      </c>
      <c r="B48" s="416"/>
      <c r="C48" s="417"/>
      <c r="D48" s="417"/>
    </row>
    <row r="49" spans="1:4" x14ac:dyDescent="0.25">
      <c r="A49" s="353" t="str">
        <f>IF(B49&gt;0,MAX($A$4:A48)+1,"")</f>
        <v/>
      </c>
      <c r="B49" s="416"/>
      <c r="C49" s="417"/>
      <c r="D49" s="417"/>
    </row>
    <row r="50" spans="1:4" x14ac:dyDescent="0.25">
      <c r="A50" s="353" t="str">
        <f>IF(B50&gt;0,MAX($A$4:A49)+1,"")</f>
        <v/>
      </c>
      <c r="B50" s="416"/>
      <c r="C50" s="417"/>
      <c r="D50" s="417"/>
    </row>
    <row r="51" spans="1:4" x14ac:dyDescent="0.25">
      <c r="A51" s="353" t="str">
        <f>IF(B51&gt;0,MAX($A$4:A50)+1,"")</f>
        <v/>
      </c>
      <c r="B51" s="416"/>
      <c r="C51" s="417"/>
      <c r="D51" s="417"/>
    </row>
    <row r="52" spans="1:4" x14ac:dyDescent="0.25">
      <c r="A52" s="353" t="str">
        <f>IF(B52&gt;0,MAX($A$4:A51)+1,"")</f>
        <v/>
      </c>
      <c r="B52" s="416"/>
      <c r="C52" s="417"/>
      <c r="D52" s="417"/>
    </row>
    <row r="53" spans="1:4" x14ac:dyDescent="0.25">
      <c r="A53" s="353" t="str">
        <f>IF(B53&gt;0,MAX($A$4:A52)+1,"")</f>
        <v/>
      </c>
      <c r="B53" s="416"/>
      <c r="C53" s="417"/>
      <c r="D53" s="417"/>
    </row>
    <row r="54" spans="1:4" x14ac:dyDescent="0.25">
      <c r="A54" s="353" t="str">
        <f>IF(B54&gt;0,MAX($A$4:A53)+1,"")</f>
        <v/>
      </c>
      <c r="B54" s="416"/>
      <c r="C54" s="417"/>
      <c r="D54" s="417"/>
    </row>
    <row r="55" spans="1:4" x14ac:dyDescent="0.25">
      <c r="A55" s="353" t="str">
        <f>IF(B55&gt;0,MAX($A$4:A54)+1,"")</f>
        <v/>
      </c>
      <c r="B55" s="416"/>
      <c r="C55" s="417"/>
      <c r="D55" s="417"/>
    </row>
    <row r="56" spans="1:4" x14ac:dyDescent="0.25">
      <c r="A56" s="353" t="str">
        <f>IF(B56&gt;0,MAX($A$4:A55)+1,"")</f>
        <v/>
      </c>
      <c r="B56" s="416"/>
      <c r="C56" s="417"/>
      <c r="D56" s="417"/>
    </row>
    <row r="57" spans="1:4" x14ac:dyDescent="0.25">
      <c r="A57" s="353" t="str">
        <f>IF(B57&gt;0,MAX($A$4:A56)+1,"")</f>
        <v/>
      </c>
      <c r="B57" s="416"/>
      <c r="C57" s="417"/>
      <c r="D57" s="417"/>
    </row>
    <row r="58" spans="1:4" x14ac:dyDescent="0.25">
      <c r="A58" s="353" t="str">
        <f>IF(B58&gt;0,MAX($A$4:A57)+1,"")</f>
        <v/>
      </c>
      <c r="B58" s="416"/>
      <c r="C58" s="417"/>
      <c r="D58" s="417"/>
    </row>
    <row r="59" spans="1:4" x14ac:dyDescent="0.25">
      <c r="A59" s="353" t="str">
        <f>IF(B59&gt;0,MAX($A$4:A58)+1,"")</f>
        <v/>
      </c>
      <c r="B59" s="416"/>
      <c r="C59" s="417"/>
      <c r="D59" s="417"/>
    </row>
    <row r="60" spans="1:4" x14ac:dyDescent="0.25">
      <c r="A60" s="353" t="str">
        <f>IF(B60&gt;0,MAX($A$4:A59)+1,"")</f>
        <v/>
      </c>
      <c r="B60" s="416"/>
      <c r="C60" s="417"/>
      <c r="D60" s="417"/>
    </row>
    <row r="61" spans="1:4" x14ac:dyDescent="0.25">
      <c r="A61" s="353" t="str">
        <f>IF(B61&gt;0,MAX($A$4:A60)+1,"")</f>
        <v/>
      </c>
      <c r="B61" s="416"/>
      <c r="C61" s="417"/>
      <c r="D61" s="417"/>
    </row>
    <row r="62" spans="1:4" x14ac:dyDescent="0.25">
      <c r="A62" s="353" t="str">
        <f>IF(B62&gt;0,MAX($A$4:A61)+1,"")</f>
        <v/>
      </c>
      <c r="B62" s="416"/>
      <c r="C62" s="417"/>
      <c r="D62" s="417"/>
    </row>
    <row r="63" spans="1:4" x14ac:dyDescent="0.25">
      <c r="A63" s="353" t="str">
        <f>IF(B63&gt;0,MAX($A$4:A62)+1,"")</f>
        <v/>
      </c>
      <c r="B63" s="416"/>
      <c r="C63" s="417"/>
      <c r="D63" s="417"/>
    </row>
    <row r="64" spans="1:4" x14ac:dyDescent="0.25">
      <c r="A64" s="353" t="str">
        <f>IF(B64&gt;0,MAX($A$4:A63)+1,"")</f>
        <v/>
      </c>
      <c r="B64" s="416"/>
      <c r="C64" s="417"/>
      <c r="D64" s="417"/>
    </row>
    <row r="65" spans="1:4" x14ac:dyDescent="0.25">
      <c r="A65" s="353" t="str">
        <f>IF(B65&gt;0,MAX($A$4:A64)+1,"")</f>
        <v/>
      </c>
      <c r="B65" s="416"/>
      <c r="C65" s="417"/>
      <c r="D65" s="417"/>
    </row>
    <row r="66" spans="1:4" x14ac:dyDescent="0.25">
      <c r="A66" s="353" t="str">
        <f>IF(B66&gt;0,MAX($A$4:A65)+1,"")</f>
        <v/>
      </c>
      <c r="B66" s="416"/>
      <c r="C66" s="417"/>
      <c r="D66" s="417"/>
    </row>
    <row r="67" spans="1:4" x14ac:dyDescent="0.25">
      <c r="A67" s="353" t="str">
        <f>IF(B67&gt;0,MAX($A$4:A66)+1,"")</f>
        <v/>
      </c>
      <c r="B67" s="416"/>
      <c r="C67" s="417"/>
      <c r="D67" s="417"/>
    </row>
    <row r="68" spans="1:4" x14ac:dyDescent="0.25">
      <c r="A68" s="353" t="str">
        <f>IF(B68&gt;0,MAX($A$4:A67)+1,"")</f>
        <v/>
      </c>
      <c r="B68" s="416"/>
      <c r="C68" s="417"/>
      <c r="D68" s="417"/>
    </row>
    <row r="69" spans="1:4" x14ac:dyDescent="0.25">
      <c r="A69" s="353" t="str">
        <f>IF(B69&gt;0,MAX($A$4:A68)+1,"")</f>
        <v/>
      </c>
      <c r="B69" s="416"/>
      <c r="C69" s="417"/>
      <c r="D69" s="417"/>
    </row>
    <row r="70" spans="1:4" x14ac:dyDescent="0.25">
      <c r="A70" s="353" t="str">
        <f>IF(B70&gt;0,MAX($A$4:A69)+1,"")</f>
        <v/>
      </c>
      <c r="B70" s="416"/>
      <c r="C70" s="417"/>
      <c r="D70" s="417"/>
    </row>
    <row r="71" spans="1:4" x14ac:dyDescent="0.25">
      <c r="A71" s="353" t="str">
        <f>IF(B71&gt;0,MAX($A$4:A70)+1,"")</f>
        <v/>
      </c>
      <c r="B71" s="416"/>
      <c r="C71" s="417"/>
      <c r="D71" s="417"/>
    </row>
    <row r="72" spans="1:4" x14ac:dyDescent="0.25">
      <c r="A72" s="353" t="str">
        <f>IF(B72&gt;0,MAX($A$4:A71)+1,"")</f>
        <v/>
      </c>
      <c r="B72" s="416"/>
      <c r="C72" s="417"/>
      <c r="D72" s="417"/>
    </row>
    <row r="73" spans="1:4" x14ac:dyDescent="0.25">
      <c r="A73" s="353" t="str">
        <f>IF(B73&gt;0,MAX($A$4:A72)+1,"")</f>
        <v/>
      </c>
      <c r="B73" s="416"/>
      <c r="C73" s="417"/>
      <c r="D73" s="417"/>
    </row>
    <row r="74" spans="1:4" x14ac:dyDescent="0.25">
      <c r="A74" s="353" t="str">
        <f>IF(B74&gt;0,MAX($A$4:A73)+1,"")</f>
        <v/>
      </c>
      <c r="B74" s="416"/>
      <c r="C74" s="417"/>
      <c r="D74" s="417"/>
    </row>
    <row r="75" spans="1:4" x14ac:dyDescent="0.25">
      <c r="A75" s="353" t="str">
        <f>IF(B75&gt;0,MAX($A$4:A74)+1,"")</f>
        <v/>
      </c>
      <c r="B75" s="416"/>
      <c r="C75" s="417"/>
      <c r="D75" s="417"/>
    </row>
    <row r="76" spans="1:4" x14ac:dyDescent="0.25">
      <c r="A76" s="353" t="str">
        <f>IF(B76&gt;0,MAX($A$4:A75)+1,"")</f>
        <v/>
      </c>
      <c r="B76" s="416"/>
      <c r="C76" s="417"/>
      <c r="D76" s="417"/>
    </row>
    <row r="77" spans="1:4" x14ac:dyDescent="0.25">
      <c r="A77" s="353" t="str">
        <f>IF(B77&gt;0,MAX($A$4:A76)+1,"")</f>
        <v/>
      </c>
      <c r="B77" s="416"/>
      <c r="C77" s="417"/>
      <c r="D77" s="417"/>
    </row>
    <row r="78" spans="1:4" x14ac:dyDescent="0.25">
      <c r="A78" s="353" t="str">
        <f>IF(B78&gt;0,MAX($A$4:A77)+1,"")</f>
        <v/>
      </c>
      <c r="B78" s="416"/>
      <c r="C78" s="417"/>
      <c r="D78" s="417"/>
    </row>
    <row r="79" spans="1:4" x14ac:dyDescent="0.25">
      <c r="A79" s="353" t="str">
        <f>IF(B79&gt;0,MAX($A$4:A78)+1,"")</f>
        <v/>
      </c>
      <c r="B79" s="416"/>
      <c r="C79" s="417"/>
      <c r="D79" s="417"/>
    </row>
    <row r="80" spans="1:4" x14ac:dyDescent="0.25">
      <c r="A80" s="353" t="str">
        <f>IF(B80&gt;0,MAX($A$4:A79)+1,"")</f>
        <v/>
      </c>
      <c r="B80" s="416"/>
      <c r="C80" s="417"/>
      <c r="D80" s="417"/>
    </row>
    <row r="81" spans="1:4" x14ac:dyDescent="0.25">
      <c r="A81" s="353" t="str">
        <f>IF(B81&gt;0,MAX($A$4:A80)+1,"")</f>
        <v/>
      </c>
      <c r="B81" s="416"/>
      <c r="C81" s="417"/>
      <c r="D81" s="417"/>
    </row>
    <row r="82" spans="1:4" x14ac:dyDescent="0.25">
      <c r="A82" s="353" t="str">
        <f>IF(B82&gt;0,MAX($A$4:A81)+1,"")</f>
        <v/>
      </c>
      <c r="B82" s="416"/>
      <c r="C82" s="417"/>
      <c r="D82" s="417"/>
    </row>
    <row r="83" spans="1:4" x14ac:dyDescent="0.25">
      <c r="A83" s="353" t="str">
        <f>IF(B83&gt;0,MAX($A$4:A82)+1,"")</f>
        <v/>
      </c>
      <c r="B83" s="416"/>
      <c r="C83" s="417"/>
      <c r="D83" s="417"/>
    </row>
    <row r="84" spans="1:4" x14ac:dyDescent="0.25">
      <c r="A84" s="353" t="str">
        <f>IF(B84&gt;0,MAX($A$4:A83)+1,"")</f>
        <v/>
      </c>
      <c r="B84" s="416"/>
      <c r="C84" s="417"/>
      <c r="D84" s="417"/>
    </row>
    <row r="85" spans="1:4" x14ac:dyDescent="0.25">
      <c r="A85" s="353" t="str">
        <f>IF(B85&gt;0,MAX($A$4:A84)+1,"")</f>
        <v/>
      </c>
      <c r="B85" s="416"/>
      <c r="C85" s="417"/>
      <c r="D85" s="417"/>
    </row>
    <row r="86" spans="1:4" x14ac:dyDescent="0.25">
      <c r="A86" s="353" t="str">
        <f>IF(B86&gt;0,MAX($A$4:A85)+1,"")</f>
        <v/>
      </c>
      <c r="B86" s="416"/>
      <c r="C86" s="417"/>
      <c r="D86" s="417"/>
    </row>
    <row r="87" spans="1:4" x14ac:dyDescent="0.25">
      <c r="A87" s="353" t="str">
        <f>IF(B87&gt;0,MAX($A$4:A86)+1,"")</f>
        <v/>
      </c>
      <c r="B87" s="416"/>
      <c r="C87" s="417"/>
      <c r="D87" s="417"/>
    </row>
    <row r="88" spans="1:4" x14ac:dyDescent="0.25">
      <c r="A88" s="353" t="str">
        <f>IF(B88&gt;0,MAX($A$4:A87)+1,"")</f>
        <v/>
      </c>
      <c r="B88" s="416"/>
      <c r="C88" s="417"/>
      <c r="D88" s="417"/>
    </row>
    <row r="89" spans="1:4" x14ac:dyDescent="0.25">
      <c r="A89" s="353" t="str">
        <f>IF(B89&gt;0,MAX($A$4:A88)+1,"")</f>
        <v/>
      </c>
      <c r="B89" s="416"/>
      <c r="C89" s="417"/>
      <c r="D89" s="417"/>
    </row>
    <row r="90" spans="1:4" x14ac:dyDescent="0.25">
      <c r="A90" s="353" t="str">
        <f>IF(B90&gt;0,MAX($A$4:A89)+1,"")</f>
        <v/>
      </c>
      <c r="B90" s="416"/>
      <c r="C90" s="417"/>
      <c r="D90" s="417"/>
    </row>
    <row r="91" spans="1:4" x14ac:dyDescent="0.25">
      <c r="A91" s="353" t="str">
        <f>IF(B91&gt;0,MAX($A$4:A90)+1,"")</f>
        <v/>
      </c>
      <c r="B91" s="416"/>
      <c r="C91" s="417"/>
      <c r="D91" s="417"/>
    </row>
    <row r="92" spans="1:4" x14ac:dyDescent="0.25">
      <c r="A92" s="353" t="str">
        <f>IF(B92&gt;0,MAX($A$4:A91)+1,"")</f>
        <v/>
      </c>
      <c r="B92" s="416"/>
      <c r="C92" s="417"/>
      <c r="D92" s="417"/>
    </row>
    <row r="93" spans="1:4" x14ac:dyDescent="0.25">
      <c r="A93" s="353" t="str">
        <f>IF(B93&gt;0,MAX($A$4:A92)+1,"")</f>
        <v/>
      </c>
      <c r="B93" s="416"/>
      <c r="C93" s="417"/>
      <c r="D93" s="417"/>
    </row>
    <row r="94" spans="1:4" x14ac:dyDescent="0.25">
      <c r="A94" s="353" t="str">
        <f>IF(B94&gt;0,MAX($A$4:A93)+1,"")</f>
        <v/>
      </c>
      <c r="B94" s="416"/>
      <c r="C94" s="417"/>
      <c r="D94" s="417"/>
    </row>
    <row r="95" spans="1:4" x14ac:dyDescent="0.25">
      <c r="A95" s="353" t="str">
        <f>IF(B95&gt;0,MAX($A$4:A94)+1,"")</f>
        <v/>
      </c>
      <c r="B95" s="416"/>
      <c r="C95" s="417"/>
      <c r="D95" s="417"/>
    </row>
    <row r="96" spans="1:4" x14ac:dyDescent="0.25">
      <c r="A96" s="353" t="str">
        <f>IF(B96&gt;0,MAX($A$4:A95)+1,"")</f>
        <v/>
      </c>
      <c r="B96" s="416"/>
      <c r="C96" s="417"/>
      <c r="D96" s="417"/>
    </row>
    <row r="97" spans="1:4" x14ac:dyDescent="0.25">
      <c r="A97" s="353" t="str">
        <f>IF(B97&gt;0,MAX($A$4:A96)+1,"")</f>
        <v/>
      </c>
      <c r="B97" s="416"/>
      <c r="C97" s="417"/>
      <c r="D97" s="417"/>
    </row>
    <row r="98" spans="1:4" x14ac:dyDescent="0.25">
      <c r="A98" s="353" t="str">
        <f>IF(B98&gt;0,MAX($A$4:A97)+1,"")</f>
        <v/>
      </c>
      <c r="B98" s="416"/>
      <c r="C98" s="417"/>
      <c r="D98" s="417"/>
    </row>
    <row r="99" spans="1:4" x14ac:dyDescent="0.25">
      <c r="A99" s="353" t="str">
        <f>IF(B99&gt;0,MAX($A$4:A98)+1,"")</f>
        <v/>
      </c>
      <c r="B99" s="416"/>
      <c r="C99" s="417"/>
      <c r="D99" s="417"/>
    </row>
    <row r="100" spans="1:4" x14ac:dyDescent="0.25">
      <c r="A100" s="353" t="str">
        <f>IF(B100&gt;0,MAX($A$4:A99)+1,"")</f>
        <v/>
      </c>
      <c r="B100" s="416"/>
      <c r="C100" s="417"/>
      <c r="D100" s="417"/>
    </row>
    <row r="101" spans="1:4" x14ac:dyDescent="0.25">
      <c r="A101" s="353" t="str">
        <f>IF(B101&gt;0,MAX($A$4:A100)+1,"")</f>
        <v/>
      </c>
      <c r="B101" s="416"/>
      <c r="C101" s="417"/>
      <c r="D101" s="417"/>
    </row>
    <row r="102" spans="1:4" x14ac:dyDescent="0.25">
      <c r="A102" s="353" t="str">
        <f>IF(B102&gt;0,MAX($A$4:A101)+1,"")</f>
        <v/>
      </c>
      <c r="B102" s="416"/>
      <c r="C102" s="417"/>
      <c r="D102" s="417"/>
    </row>
    <row r="103" spans="1:4" x14ac:dyDescent="0.25">
      <c r="A103" s="353" t="str">
        <f>IF(B103&gt;0,MAX($A$4:A102)+1,"")</f>
        <v/>
      </c>
      <c r="B103" s="416"/>
      <c r="C103" s="417"/>
      <c r="D103" s="417"/>
    </row>
    <row r="104" spans="1:4" x14ac:dyDescent="0.25">
      <c r="A104" s="353" t="str">
        <f>IF(B104&gt;0,MAX($A$4:A103)+1,"")</f>
        <v/>
      </c>
      <c r="B104" s="416"/>
      <c r="C104" s="417"/>
      <c r="D104" s="417"/>
    </row>
    <row r="105" spans="1:4" x14ac:dyDescent="0.25">
      <c r="A105" s="353" t="str">
        <f>IF(B105&gt;0,MAX($A$4:A104)+1,"")</f>
        <v/>
      </c>
      <c r="B105" s="416"/>
      <c r="C105" s="417"/>
      <c r="D105" s="417"/>
    </row>
    <row r="106" spans="1:4" x14ac:dyDescent="0.25">
      <c r="A106" s="353" t="str">
        <f>IF(B106&gt;0,MAX($A$4:A105)+1,"")</f>
        <v/>
      </c>
      <c r="B106" s="416"/>
      <c r="C106" s="417"/>
      <c r="D106" s="417"/>
    </row>
    <row r="107" spans="1:4" x14ac:dyDescent="0.25">
      <c r="A107" s="353" t="str">
        <f>IF(B107&gt;0,MAX($A$4:A106)+1,"")</f>
        <v/>
      </c>
      <c r="B107" s="416"/>
      <c r="C107" s="417"/>
      <c r="D107" s="417"/>
    </row>
    <row r="108" spans="1:4" x14ac:dyDescent="0.25">
      <c r="A108" s="353" t="str">
        <f>IF(B108&gt;0,MAX($A$4:A107)+1,"")</f>
        <v/>
      </c>
      <c r="B108" s="416"/>
      <c r="C108" s="417"/>
      <c r="D108" s="417"/>
    </row>
    <row r="109" spans="1:4" x14ac:dyDescent="0.25">
      <c r="A109" s="353" t="str">
        <f>IF(B109&gt;0,MAX($A$4:A108)+1,"")</f>
        <v/>
      </c>
      <c r="B109" s="416"/>
      <c r="C109" s="417"/>
      <c r="D109" s="417"/>
    </row>
    <row r="110" spans="1:4" x14ac:dyDescent="0.25">
      <c r="A110" s="353" t="str">
        <f>IF(B110&gt;0,MAX($A$4:A109)+1,"")</f>
        <v/>
      </c>
      <c r="B110" s="416"/>
      <c r="C110" s="417"/>
      <c r="D110" s="417"/>
    </row>
    <row r="111" spans="1:4" x14ac:dyDescent="0.25">
      <c r="A111" s="353" t="str">
        <f>IF(B111&gt;0,MAX($A$4:A110)+1,"")</f>
        <v/>
      </c>
      <c r="B111" s="416"/>
      <c r="C111" s="417"/>
      <c r="D111" s="417"/>
    </row>
    <row r="112" spans="1:4" x14ac:dyDescent="0.25">
      <c r="A112" s="353" t="str">
        <f>IF(B112&gt;0,MAX($A$4:A111)+1,"")</f>
        <v/>
      </c>
      <c r="B112" s="416"/>
      <c r="C112" s="417"/>
      <c r="D112" s="417"/>
    </row>
    <row r="113" spans="1:4" x14ac:dyDescent="0.25">
      <c r="A113" s="353" t="str">
        <f>IF(B113&gt;0,MAX($A$4:A112)+1,"")</f>
        <v/>
      </c>
      <c r="B113" s="416"/>
      <c r="C113" s="417"/>
      <c r="D113" s="417"/>
    </row>
    <row r="114" spans="1:4" x14ac:dyDescent="0.25">
      <c r="A114" s="353" t="str">
        <f>IF(B114&gt;0,MAX($A$4:A113)+1,"")</f>
        <v/>
      </c>
      <c r="B114" s="416"/>
      <c r="C114" s="417"/>
      <c r="D114" s="417"/>
    </row>
    <row r="115" spans="1:4" x14ac:dyDescent="0.25">
      <c r="A115" s="353" t="str">
        <f>IF(B115&gt;0,MAX($A$4:A114)+1,"")</f>
        <v/>
      </c>
      <c r="B115" s="416"/>
      <c r="C115" s="417"/>
      <c r="D115" s="417"/>
    </row>
    <row r="116" spans="1:4" x14ac:dyDescent="0.25">
      <c r="A116" s="353" t="str">
        <f>IF(B116&gt;0,MAX($A$4:A115)+1,"")</f>
        <v/>
      </c>
      <c r="B116" s="416"/>
      <c r="C116" s="417"/>
      <c r="D116" s="417"/>
    </row>
    <row r="117" spans="1:4" x14ac:dyDescent="0.25">
      <c r="A117" s="353" t="str">
        <f>IF(B117&gt;0,MAX($A$4:A116)+1,"")</f>
        <v/>
      </c>
      <c r="B117" s="416"/>
      <c r="C117" s="417"/>
      <c r="D117" s="417"/>
    </row>
    <row r="118" spans="1:4" x14ac:dyDescent="0.25">
      <c r="A118" s="353" t="str">
        <f>IF(B118&gt;0,MAX($A$4:A117)+1,"")</f>
        <v/>
      </c>
      <c r="B118" s="416"/>
      <c r="C118" s="417"/>
      <c r="D118" s="417"/>
    </row>
    <row r="119" spans="1:4" x14ac:dyDescent="0.25">
      <c r="A119" s="353" t="str">
        <f>IF(B119&gt;0,MAX($A$4:A118)+1,"")</f>
        <v/>
      </c>
      <c r="B119" s="416"/>
      <c r="C119" s="417"/>
      <c r="D119" s="417"/>
    </row>
    <row r="120" spans="1:4" x14ac:dyDescent="0.25">
      <c r="A120" s="353" t="str">
        <f>IF(B120&gt;0,MAX($A$4:A119)+1,"")</f>
        <v/>
      </c>
      <c r="B120" s="416"/>
      <c r="C120" s="417"/>
      <c r="D120" s="417"/>
    </row>
    <row r="121" spans="1:4" x14ac:dyDescent="0.25">
      <c r="A121" s="353" t="str">
        <f>IF(B121&gt;0,MAX($A$4:A120)+1,"")</f>
        <v/>
      </c>
      <c r="B121" s="416"/>
      <c r="C121" s="417"/>
      <c r="D121" s="417"/>
    </row>
    <row r="122" spans="1:4" x14ac:dyDescent="0.25">
      <c r="A122" s="353" t="str">
        <f>IF(B122&gt;0,MAX($A$4:A121)+1,"")</f>
        <v/>
      </c>
      <c r="B122" s="416"/>
      <c r="C122" s="417"/>
      <c r="D122" s="417"/>
    </row>
    <row r="123" spans="1:4" x14ac:dyDescent="0.25">
      <c r="A123" s="353" t="str">
        <f>IF(B123&gt;0,MAX($A$4:A122)+1,"")</f>
        <v/>
      </c>
      <c r="B123" s="416"/>
      <c r="C123" s="417"/>
      <c r="D123" s="417"/>
    </row>
    <row r="124" spans="1:4" x14ac:dyDescent="0.25">
      <c r="A124" s="353" t="str">
        <f>IF(B124&gt;0,MAX($A$4:A123)+1,"")</f>
        <v/>
      </c>
      <c r="B124" s="416"/>
      <c r="C124" s="417"/>
      <c r="D124" s="417"/>
    </row>
    <row r="125" spans="1:4" x14ac:dyDescent="0.25">
      <c r="A125" s="353" t="str">
        <f>IF(B125&gt;0,MAX($A$4:A124)+1,"")</f>
        <v/>
      </c>
      <c r="B125" s="416"/>
      <c r="C125" s="417"/>
      <c r="D125" s="417"/>
    </row>
    <row r="126" spans="1:4" x14ac:dyDescent="0.25">
      <c r="A126" s="353" t="str">
        <f>IF(B126&gt;0,MAX($A$4:A125)+1,"")</f>
        <v/>
      </c>
      <c r="B126" s="416"/>
      <c r="C126" s="417"/>
      <c r="D126" s="417"/>
    </row>
    <row r="127" spans="1:4" x14ac:dyDescent="0.25">
      <c r="A127" s="353" t="str">
        <f>IF(B127&gt;0,MAX($A$4:A126)+1,"")</f>
        <v/>
      </c>
      <c r="B127" s="416"/>
      <c r="C127" s="417"/>
      <c r="D127" s="417"/>
    </row>
    <row r="128" spans="1:4" x14ac:dyDescent="0.25">
      <c r="A128" s="353" t="str">
        <f>IF(B128&gt;0,MAX($A$4:A127)+1,"")</f>
        <v/>
      </c>
      <c r="B128" s="416"/>
      <c r="C128" s="417"/>
      <c r="D128" s="417"/>
    </row>
    <row r="129" spans="1:4" x14ac:dyDescent="0.25">
      <c r="A129" s="353" t="str">
        <f>IF(B129&gt;0,MAX($A$4:A128)+1,"")</f>
        <v/>
      </c>
      <c r="B129" s="416"/>
      <c r="C129" s="417"/>
      <c r="D129" s="417"/>
    </row>
    <row r="130" spans="1:4" x14ac:dyDescent="0.25">
      <c r="A130" s="353" t="str">
        <f>IF(B130&gt;0,MAX($A$4:A129)+1,"")</f>
        <v/>
      </c>
      <c r="B130" s="416"/>
      <c r="C130" s="417"/>
      <c r="D130" s="417"/>
    </row>
    <row r="131" spans="1:4" x14ac:dyDescent="0.25">
      <c r="A131" s="353" t="str">
        <f>IF(B131&gt;0,MAX($A$4:A130)+1,"")</f>
        <v/>
      </c>
      <c r="B131" s="416"/>
      <c r="C131" s="417"/>
      <c r="D131" s="417"/>
    </row>
    <row r="132" spans="1:4" x14ac:dyDescent="0.25">
      <c r="A132" s="353" t="str">
        <f>IF(B132&gt;0,MAX($A$4:A131)+1,"")</f>
        <v/>
      </c>
      <c r="B132" s="416"/>
      <c r="C132" s="417"/>
      <c r="D132" s="417"/>
    </row>
    <row r="133" spans="1:4" x14ac:dyDescent="0.25">
      <c r="A133" s="353" t="str">
        <f>IF(B133&gt;0,MAX($A$4:A132)+1,"")</f>
        <v/>
      </c>
      <c r="B133" s="416"/>
      <c r="C133" s="417"/>
      <c r="D133" s="417"/>
    </row>
    <row r="134" spans="1:4" x14ac:dyDescent="0.25">
      <c r="A134" s="353" t="str">
        <f>IF(B134&gt;0,MAX($A$4:A133)+1,"")</f>
        <v/>
      </c>
      <c r="B134" s="416"/>
      <c r="C134" s="417"/>
      <c r="D134" s="417"/>
    </row>
    <row r="135" spans="1:4" x14ac:dyDescent="0.25">
      <c r="A135" s="353" t="str">
        <f>IF(B135&gt;0,MAX($A$4:A134)+1,"")</f>
        <v/>
      </c>
      <c r="B135" s="416"/>
      <c r="C135" s="417"/>
      <c r="D135" s="417"/>
    </row>
    <row r="136" spans="1:4" x14ac:dyDescent="0.25">
      <c r="A136" s="353" t="str">
        <f>IF(B136&gt;0,MAX($A$4:A135)+1,"")</f>
        <v/>
      </c>
      <c r="B136" s="416"/>
      <c r="C136" s="417"/>
      <c r="D136" s="417"/>
    </row>
    <row r="137" spans="1:4" x14ac:dyDescent="0.25">
      <c r="A137" s="353" t="str">
        <f>IF(B137&gt;0,MAX($A$4:A136)+1,"")</f>
        <v/>
      </c>
      <c r="B137" s="416"/>
      <c r="C137" s="417"/>
      <c r="D137" s="417"/>
    </row>
    <row r="138" spans="1:4" x14ac:dyDescent="0.25">
      <c r="A138" s="353" t="str">
        <f>IF(B138&gt;0,MAX($A$4:A137)+1,"")</f>
        <v/>
      </c>
      <c r="B138" s="416"/>
      <c r="C138" s="417"/>
      <c r="D138" s="417"/>
    </row>
    <row r="139" spans="1:4" x14ac:dyDescent="0.25">
      <c r="A139" s="353" t="str">
        <f>IF(B139&gt;0,MAX($A$4:A138)+1,"")</f>
        <v/>
      </c>
      <c r="B139" s="416"/>
      <c r="C139" s="417"/>
      <c r="D139" s="417"/>
    </row>
    <row r="140" spans="1:4" x14ac:dyDescent="0.25">
      <c r="A140" s="353" t="str">
        <f>IF(B140&gt;0,MAX($A$4:A139)+1,"")</f>
        <v/>
      </c>
      <c r="B140" s="416"/>
      <c r="C140" s="417"/>
      <c r="D140" s="417"/>
    </row>
    <row r="141" spans="1:4" x14ac:dyDescent="0.25">
      <c r="A141" s="353" t="str">
        <f>IF(B141&gt;0,MAX($A$4:A140)+1,"")</f>
        <v/>
      </c>
      <c r="B141" s="416"/>
      <c r="C141" s="417"/>
      <c r="D141" s="417"/>
    </row>
    <row r="142" spans="1:4" x14ac:dyDescent="0.25">
      <c r="A142" s="353" t="str">
        <f>IF(B142&gt;0,MAX($A$4:A141)+1,"")</f>
        <v/>
      </c>
      <c r="B142" s="416"/>
      <c r="C142" s="417"/>
      <c r="D142" s="417"/>
    </row>
    <row r="143" spans="1:4" x14ac:dyDescent="0.25">
      <c r="A143" s="353" t="str">
        <f>IF(B143&gt;0,MAX($A$4:A142)+1,"")</f>
        <v/>
      </c>
      <c r="B143" s="416"/>
      <c r="C143" s="417"/>
      <c r="D143" s="417"/>
    </row>
    <row r="144" spans="1:4" x14ac:dyDescent="0.25">
      <c r="A144" s="353" t="str">
        <f>IF(B144&gt;0,MAX($A$4:A143)+1,"")</f>
        <v/>
      </c>
      <c r="B144" s="416"/>
      <c r="C144" s="417"/>
      <c r="D144" s="417"/>
    </row>
    <row r="145" spans="1:4" x14ac:dyDescent="0.25">
      <c r="A145" s="353" t="str">
        <f>IF(B145&gt;0,MAX($A$4:A144)+1,"")</f>
        <v/>
      </c>
      <c r="B145" s="416"/>
      <c r="C145" s="417"/>
      <c r="D145" s="417"/>
    </row>
    <row r="146" spans="1:4" x14ac:dyDescent="0.25">
      <c r="A146" s="353" t="str">
        <f>IF(B146&gt;0,MAX($A$4:A145)+1,"")</f>
        <v/>
      </c>
      <c r="B146" s="416"/>
      <c r="C146" s="417"/>
      <c r="D146" s="417"/>
    </row>
    <row r="147" spans="1:4" x14ac:dyDescent="0.25">
      <c r="A147" s="353" t="str">
        <f>IF(B147&gt;0,MAX($A$4:A146)+1,"")</f>
        <v/>
      </c>
      <c r="B147" s="416"/>
      <c r="C147" s="417"/>
      <c r="D147" s="417"/>
    </row>
    <row r="148" spans="1:4" x14ac:dyDescent="0.25">
      <c r="A148" s="353" t="str">
        <f>IF(B148&gt;0,MAX($A$4:A147)+1,"")</f>
        <v/>
      </c>
      <c r="B148" s="416"/>
      <c r="C148" s="417"/>
      <c r="D148" s="417"/>
    </row>
    <row r="149" spans="1:4" x14ac:dyDescent="0.25">
      <c r="A149" s="353" t="str">
        <f>IF(B149&gt;0,MAX($A$4:A148)+1,"")</f>
        <v/>
      </c>
      <c r="B149" s="416"/>
      <c r="C149" s="417"/>
      <c r="D149" s="417"/>
    </row>
    <row r="150" spans="1:4" x14ac:dyDescent="0.25">
      <c r="A150" s="353" t="str">
        <f>IF(B150&gt;0,MAX($A$4:A149)+1,"")</f>
        <v/>
      </c>
      <c r="B150" s="416"/>
      <c r="C150" s="417"/>
      <c r="D150" s="417"/>
    </row>
  </sheetData>
  <sheetProtection algorithmName="SHA-512" hashValue="O1KJCXJ9hKDY3/mDHko8iAC7yVMiZ+nmSYFwFWnv9UDA1PIe6MFK2aiXIDP1FOa88lxC58s/v1oMMA5NZJpjZQ==" saltValue="44GnK8LApsv3iAy2CSPoew==" spinCount="100000" sheet="1" objects="1" scenarios="1" selectLockedCells="1"/>
  <mergeCells count="2">
    <mergeCell ref="A1:D1"/>
    <mergeCell ref="A2:D2"/>
  </mergeCells>
  <dataValidations count="1">
    <dataValidation type="textLength" operator="equal" allowBlank="1" showInputMessage="1" showErrorMessage="1" sqref="C4:C150" xr:uid="{00000000-0002-0000-0100-000000000000}">
      <formula1>11</formula1>
    </dataValidation>
  </dataValidation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70" zoomScaleNormal="70" workbookViewId="0">
      <selection activeCell="B14" sqref="B14"/>
    </sheetView>
  </sheetViews>
  <sheetFormatPr defaultRowHeight="15.75" x14ac:dyDescent="0.25"/>
  <cols>
    <col min="1" max="1" width="6" style="208" customWidth="1"/>
    <col min="2" max="2" width="50.42578125" style="208" customWidth="1"/>
    <col min="3" max="3" width="24.5703125" style="208" customWidth="1"/>
    <col min="4" max="4" width="12" style="208" customWidth="1"/>
    <col min="5" max="5" width="19.5703125" style="320" customWidth="1"/>
    <col min="6" max="6" width="16.42578125" style="320" customWidth="1"/>
    <col min="7" max="7" width="17.42578125" style="320" customWidth="1"/>
    <col min="8" max="8" width="27" style="320" customWidth="1"/>
    <col min="9" max="9" width="24" style="320" customWidth="1"/>
    <col min="10" max="10" width="13.28515625" style="208" customWidth="1"/>
    <col min="11" max="16384" width="9.140625" style="208"/>
  </cols>
  <sheetData>
    <row r="1" spans="1:9" ht="20.25" customHeight="1" x14ac:dyDescent="0.25">
      <c r="A1" s="333"/>
      <c r="B1" s="675" t="s">
        <v>1474</v>
      </c>
      <c r="C1" s="675"/>
      <c r="D1" s="675"/>
      <c r="E1" s="333"/>
      <c r="F1" s="333"/>
      <c r="G1" s="333"/>
      <c r="H1" s="674"/>
      <c r="I1" s="674"/>
    </row>
    <row r="2" spans="1:9" ht="18.75" customHeight="1" x14ac:dyDescent="0.25">
      <c r="A2" s="334"/>
      <c r="B2" s="675" t="s">
        <v>1473</v>
      </c>
      <c r="C2" s="675"/>
      <c r="D2" s="335"/>
      <c r="E2" s="334"/>
      <c r="F2" s="334"/>
      <c r="G2" s="334"/>
      <c r="H2" s="674"/>
      <c r="I2" s="674"/>
    </row>
    <row r="3" spans="1:9" ht="21.75" customHeight="1" x14ac:dyDescent="0.25">
      <c r="A3" s="334"/>
      <c r="B3" s="335" t="s">
        <v>1475</v>
      </c>
      <c r="C3" s="335"/>
      <c r="D3" s="335"/>
      <c r="E3" s="334"/>
      <c r="F3" s="334"/>
      <c r="G3" s="334"/>
      <c r="H3" s="334"/>
      <c r="I3" s="334"/>
    </row>
    <row r="4" spans="1:9" ht="25.5" customHeight="1" x14ac:dyDescent="0.25">
      <c r="A4" s="674" t="s">
        <v>237</v>
      </c>
      <c r="B4" s="674"/>
      <c r="C4" s="674"/>
      <c r="D4" s="674"/>
      <c r="E4" s="674"/>
      <c r="F4" s="674"/>
      <c r="G4" s="674"/>
      <c r="H4" s="674"/>
      <c r="I4" s="674"/>
    </row>
    <row r="5" spans="1:9" ht="25.5" customHeight="1" thickBot="1" x14ac:dyDescent="0.3">
      <c r="A5" s="670" t="s">
        <v>229</v>
      </c>
      <c r="B5" s="670"/>
      <c r="C5" s="670"/>
      <c r="D5" s="670"/>
      <c r="E5" s="670"/>
      <c r="F5" s="670"/>
      <c r="G5" s="670"/>
      <c r="H5" s="670"/>
      <c r="I5" s="670"/>
    </row>
    <row r="6" spans="1:9" ht="22.5" customHeight="1" x14ac:dyDescent="0.25">
      <c r="A6" s="707" t="s">
        <v>239</v>
      </c>
      <c r="B6" s="708"/>
      <c r="C6" s="664">
        <f>'DJELOVANJE-opis'!C16:F16</f>
        <v>0</v>
      </c>
      <c r="D6" s="665"/>
      <c r="E6" s="665"/>
      <c r="F6" s="665"/>
      <c r="G6" s="665"/>
      <c r="H6" s="666"/>
      <c r="I6" s="207"/>
    </row>
    <row r="7" spans="1:9" ht="22.5" customHeight="1" thickBot="1" x14ac:dyDescent="0.3">
      <c r="A7" s="709" t="s">
        <v>240</v>
      </c>
      <c r="B7" s="710"/>
      <c r="C7" s="667">
        <f>'DJELOVANJE-opis'!C20</f>
        <v>0</v>
      </c>
      <c r="D7" s="668"/>
      <c r="E7" s="668"/>
      <c r="F7" s="668"/>
      <c r="G7" s="668"/>
      <c r="H7" s="669"/>
      <c r="I7" s="207"/>
    </row>
    <row r="8" spans="1:9" ht="21.75" customHeight="1" x14ac:dyDescent="0.25">
      <c r="A8" s="629" t="s">
        <v>226</v>
      </c>
      <c r="B8" s="629"/>
      <c r="C8" s="629"/>
      <c r="D8" s="201"/>
      <c r="E8" s="201"/>
      <c r="F8" s="201"/>
      <c r="G8" s="25"/>
      <c r="H8" s="25"/>
      <c r="I8" s="25"/>
    </row>
    <row r="9" spans="1:9" ht="18" customHeight="1" x14ac:dyDescent="0.25">
      <c r="A9" s="630" t="s">
        <v>227</v>
      </c>
      <c r="B9" s="630"/>
      <c r="C9" s="630"/>
      <c r="D9" s="201"/>
      <c r="E9" s="201"/>
      <c r="F9" s="201"/>
      <c r="G9" s="208"/>
      <c r="H9" s="208"/>
      <c r="I9" s="208"/>
    </row>
    <row r="10" spans="1:9" ht="21.75" customHeight="1" x14ac:dyDescent="0.25">
      <c r="A10" s="630" t="s">
        <v>238</v>
      </c>
      <c r="B10" s="630"/>
      <c r="C10" s="630"/>
      <c r="D10" s="201"/>
      <c r="E10" s="201"/>
      <c r="F10" s="201"/>
      <c r="G10" s="208"/>
      <c r="H10" s="208"/>
      <c r="I10" s="208"/>
    </row>
    <row r="11" spans="1:9" ht="14.25" customHeight="1" thickBot="1" x14ac:dyDescent="0.3">
      <c r="A11" s="36"/>
      <c r="B11" s="25"/>
      <c r="C11" s="25"/>
      <c r="D11" s="25"/>
      <c r="E11" s="336"/>
      <c r="F11" s="336"/>
      <c r="G11" s="336"/>
      <c r="H11" s="336"/>
      <c r="I11" s="336"/>
    </row>
    <row r="12" spans="1:9" ht="46.5" customHeight="1" thickBot="1" x14ac:dyDescent="0.3">
      <c r="A12" s="671" t="s">
        <v>193</v>
      </c>
      <c r="B12" s="672"/>
      <c r="C12" s="672"/>
      <c r="D12" s="672"/>
      <c r="E12" s="672"/>
      <c r="F12" s="672"/>
      <c r="G12" s="672"/>
      <c r="H12" s="672"/>
      <c r="I12" s="673"/>
    </row>
    <row r="13" spans="1:9" ht="91.5" customHeight="1" x14ac:dyDescent="0.25">
      <c r="A13" s="29" t="s">
        <v>17</v>
      </c>
      <c r="B13" s="204" t="s">
        <v>16</v>
      </c>
      <c r="C13" s="204" t="s">
        <v>15</v>
      </c>
      <c r="D13" s="204" t="s">
        <v>18</v>
      </c>
      <c r="E13" s="31" t="s">
        <v>21</v>
      </c>
      <c r="F13" s="31" t="s">
        <v>19</v>
      </c>
      <c r="G13" s="31" t="s">
        <v>461</v>
      </c>
      <c r="H13" s="337" t="s">
        <v>460</v>
      </c>
      <c r="I13" s="32" t="s">
        <v>5</v>
      </c>
    </row>
    <row r="14" spans="1:9" ht="24.95" customHeight="1" x14ac:dyDescent="0.25">
      <c r="A14" s="29" t="s">
        <v>1</v>
      </c>
      <c r="B14" s="418"/>
      <c r="C14" s="409"/>
      <c r="D14" s="405"/>
      <c r="E14" s="233"/>
      <c r="F14" s="233"/>
      <c r="G14" s="233"/>
      <c r="H14" s="233"/>
      <c r="I14" s="338">
        <f>SUM(E14:H14)</f>
        <v>0</v>
      </c>
    </row>
    <row r="15" spans="1:9" ht="24.95" customHeight="1" x14ac:dyDescent="0.25">
      <c r="A15" s="29" t="s">
        <v>2</v>
      </c>
      <c r="B15" s="418"/>
      <c r="C15" s="409"/>
      <c r="D15" s="405"/>
      <c r="E15" s="233"/>
      <c r="F15" s="233"/>
      <c r="G15" s="233"/>
      <c r="H15" s="233"/>
      <c r="I15" s="338">
        <f t="shared" ref="I15:I28" si="0">SUM(E15:H15)</f>
        <v>0</v>
      </c>
    </row>
    <row r="16" spans="1:9" ht="24.95" customHeight="1" x14ac:dyDescent="0.25">
      <c r="A16" s="29" t="s">
        <v>3</v>
      </c>
      <c r="B16" s="418"/>
      <c r="C16" s="409"/>
      <c r="D16" s="405"/>
      <c r="E16" s="233"/>
      <c r="F16" s="233"/>
      <c r="G16" s="233"/>
      <c r="H16" s="233"/>
      <c r="I16" s="338">
        <f t="shared" si="0"/>
        <v>0</v>
      </c>
    </row>
    <row r="17" spans="1:9" ht="24.95" customHeight="1" x14ac:dyDescent="0.25">
      <c r="A17" s="29" t="s">
        <v>4</v>
      </c>
      <c r="B17" s="418"/>
      <c r="C17" s="409"/>
      <c r="D17" s="405"/>
      <c r="E17" s="233"/>
      <c r="F17" s="233"/>
      <c r="G17" s="233"/>
      <c r="H17" s="233"/>
      <c r="I17" s="338">
        <f t="shared" si="0"/>
        <v>0</v>
      </c>
    </row>
    <row r="18" spans="1:9" ht="24.95" customHeight="1" x14ac:dyDescent="0.25">
      <c r="A18" s="29" t="s">
        <v>6</v>
      </c>
      <c r="B18" s="418"/>
      <c r="C18" s="409"/>
      <c r="D18" s="405"/>
      <c r="E18" s="233"/>
      <c r="F18" s="233"/>
      <c r="G18" s="233"/>
      <c r="H18" s="233"/>
      <c r="I18" s="338">
        <f t="shared" si="0"/>
        <v>0</v>
      </c>
    </row>
    <row r="19" spans="1:9" ht="24.95" customHeight="1" x14ac:dyDescent="0.25">
      <c r="A19" s="29" t="s">
        <v>7</v>
      </c>
      <c r="B19" s="418"/>
      <c r="C19" s="409"/>
      <c r="D19" s="405"/>
      <c r="E19" s="233"/>
      <c r="F19" s="233"/>
      <c r="G19" s="233"/>
      <c r="H19" s="233"/>
      <c r="I19" s="338">
        <f t="shared" si="0"/>
        <v>0</v>
      </c>
    </row>
    <row r="20" spans="1:9" ht="24.95" customHeight="1" x14ac:dyDescent="0.25">
      <c r="A20" s="29" t="s">
        <v>8</v>
      </c>
      <c r="B20" s="418"/>
      <c r="C20" s="409"/>
      <c r="D20" s="405"/>
      <c r="E20" s="233"/>
      <c r="F20" s="233"/>
      <c r="G20" s="233"/>
      <c r="H20" s="233"/>
      <c r="I20" s="338">
        <f t="shared" si="0"/>
        <v>0</v>
      </c>
    </row>
    <row r="21" spans="1:9" ht="24.95" customHeight="1" x14ac:dyDescent="0.25">
      <c r="A21" s="29" t="s">
        <v>9</v>
      </c>
      <c r="B21" s="418"/>
      <c r="C21" s="409"/>
      <c r="D21" s="405"/>
      <c r="E21" s="233"/>
      <c r="F21" s="233"/>
      <c r="G21" s="233"/>
      <c r="H21" s="233"/>
      <c r="I21" s="338">
        <f t="shared" si="0"/>
        <v>0</v>
      </c>
    </row>
    <row r="22" spans="1:9" ht="24.95" customHeight="1" x14ac:dyDescent="0.25">
      <c r="A22" s="29" t="s">
        <v>10</v>
      </c>
      <c r="B22" s="418"/>
      <c r="C22" s="409"/>
      <c r="D22" s="405"/>
      <c r="E22" s="233"/>
      <c r="F22" s="233"/>
      <c r="G22" s="233"/>
      <c r="H22" s="233"/>
      <c r="I22" s="338">
        <f t="shared" si="0"/>
        <v>0</v>
      </c>
    </row>
    <row r="23" spans="1:9" ht="24.95" customHeight="1" x14ac:dyDescent="0.25">
      <c r="A23" s="29" t="s">
        <v>11</v>
      </c>
      <c r="B23" s="418"/>
      <c r="C23" s="409"/>
      <c r="D23" s="405"/>
      <c r="E23" s="233"/>
      <c r="F23" s="233"/>
      <c r="G23" s="233"/>
      <c r="H23" s="233"/>
      <c r="I23" s="338">
        <f t="shared" si="0"/>
        <v>0</v>
      </c>
    </row>
    <row r="24" spans="1:9" ht="24.95" customHeight="1" x14ac:dyDescent="0.25">
      <c r="A24" s="29" t="s">
        <v>32</v>
      </c>
      <c r="B24" s="418"/>
      <c r="C24" s="409"/>
      <c r="D24" s="405"/>
      <c r="E24" s="233"/>
      <c r="F24" s="233"/>
      <c r="G24" s="233"/>
      <c r="H24" s="233"/>
      <c r="I24" s="338">
        <f t="shared" si="0"/>
        <v>0</v>
      </c>
    </row>
    <row r="25" spans="1:9" ht="24.95" customHeight="1" x14ac:dyDescent="0.25">
      <c r="A25" s="29" t="s">
        <v>33</v>
      </c>
      <c r="B25" s="418"/>
      <c r="C25" s="409"/>
      <c r="D25" s="405"/>
      <c r="E25" s="233"/>
      <c r="F25" s="233"/>
      <c r="G25" s="233"/>
      <c r="H25" s="233"/>
      <c r="I25" s="338">
        <f t="shared" si="0"/>
        <v>0</v>
      </c>
    </row>
    <row r="26" spans="1:9" ht="24.95" customHeight="1" x14ac:dyDescent="0.25">
      <c r="A26" s="29" t="s">
        <v>34</v>
      </c>
      <c r="B26" s="418"/>
      <c r="C26" s="409"/>
      <c r="D26" s="405"/>
      <c r="E26" s="233"/>
      <c r="F26" s="233"/>
      <c r="G26" s="233"/>
      <c r="H26" s="233"/>
      <c r="I26" s="338">
        <f t="shared" si="0"/>
        <v>0</v>
      </c>
    </row>
    <row r="27" spans="1:9" ht="24.95" customHeight="1" x14ac:dyDescent="0.25">
      <c r="A27" s="29" t="s">
        <v>35</v>
      </c>
      <c r="B27" s="418"/>
      <c r="C27" s="409"/>
      <c r="D27" s="405"/>
      <c r="E27" s="233"/>
      <c r="F27" s="233"/>
      <c r="G27" s="233"/>
      <c r="H27" s="233"/>
      <c r="I27" s="338">
        <f t="shared" si="0"/>
        <v>0</v>
      </c>
    </row>
    <row r="28" spans="1:9" ht="24.95" customHeight="1" x14ac:dyDescent="0.25">
      <c r="A28" s="29" t="s">
        <v>36</v>
      </c>
      <c r="B28" s="418"/>
      <c r="C28" s="409"/>
      <c r="D28" s="405"/>
      <c r="E28" s="233"/>
      <c r="F28" s="233"/>
      <c r="G28" s="233"/>
      <c r="H28" s="233"/>
      <c r="I28" s="338">
        <f t="shared" si="0"/>
        <v>0</v>
      </c>
    </row>
    <row r="29" spans="1:9" s="209" customFormat="1" ht="27" customHeight="1" thickBot="1" x14ac:dyDescent="0.3">
      <c r="A29" s="712" t="s">
        <v>5</v>
      </c>
      <c r="B29" s="713"/>
      <c r="C29" s="713"/>
      <c r="D29" s="714"/>
      <c r="E29" s="34">
        <f>SUM(E14:E28)</f>
        <v>0</v>
      </c>
      <c r="F29" s="34">
        <f>SUM(F14:F28)</f>
        <v>0</v>
      </c>
      <c r="G29" s="34">
        <f>SUM(G14:G28)</f>
        <v>0</v>
      </c>
      <c r="H29" s="34">
        <f>SUM(H14:H28)</f>
        <v>0</v>
      </c>
      <c r="I29" s="35">
        <f>SUM(I14:I28)</f>
        <v>0</v>
      </c>
    </row>
    <row r="30" spans="1:9" ht="17.25" customHeight="1" thickBot="1" x14ac:dyDescent="0.3"/>
    <row r="31" spans="1:9" ht="45" customHeight="1" thickBot="1" x14ac:dyDescent="0.3">
      <c r="A31" s="678" t="s">
        <v>194</v>
      </c>
      <c r="B31" s="679"/>
      <c r="C31" s="679"/>
      <c r="D31" s="679"/>
      <c r="E31" s="679"/>
      <c r="F31" s="679"/>
      <c r="G31" s="679"/>
      <c r="H31" s="679"/>
      <c r="I31" s="680"/>
    </row>
    <row r="32" spans="1:9" ht="91.5" customHeight="1" x14ac:dyDescent="0.25">
      <c r="A32" s="56" t="s">
        <v>17</v>
      </c>
      <c r="B32" s="339" t="s">
        <v>16</v>
      </c>
      <c r="C32" s="339" t="s">
        <v>15</v>
      </c>
      <c r="D32" s="339" t="s">
        <v>18</v>
      </c>
      <c r="E32" s="340" t="s">
        <v>21</v>
      </c>
      <c r="F32" s="340" t="s">
        <v>19</v>
      </c>
      <c r="G32" s="340" t="s">
        <v>20</v>
      </c>
      <c r="H32" s="341" t="s">
        <v>202</v>
      </c>
      <c r="I32" s="342" t="s">
        <v>5</v>
      </c>
    </row>
    <row r="33" spans="1:9" ht="24.95" customHeight="1" x14ac:dyDescent="0.25">
      <c r="A33" s="29" t="s">
        <v>1</v>
      </c>
      <c r="B33" s="418"/>
      <c r="C33" s="409"/>
      <c r="D33" s="405"/>
      <c r="E33" s="233"/>
      <c r="F33" s="233"/>
      <c r="G33" s="233"/>
      <c r="H33" s="233"/>
      <c r="I33" s="338">
        <f>SUM(E33:H33)</f>
        <v>0</v>
      </c>
    </row>
    <row r="34" spans="1:9" ht="24.95" customHeight="1" x14ac:dyDescent="0.25">
      <c r="A34" s="29" t="s">
        <v>2</v>
      </c>
      <c r="B34" s="418"/>
      <c r="C34" s="409"/>
      <c r="D34" s="405"/>
      <c r="E34" s="233"/>
      <c r="F34" s="233"/>
      <c r="G34" s="233"/>
      <c r="H34" s="233"/>
      <c r="I34" s="338">
        <f t="shared" ref="I34:I52" si="1">SUM(E34:H34)</f>
        <v>0</v>
      </c>
    </row>
    <row r="35" spans="1:9" ht="24.95" customHeight="1" x14ac:dyDescent="0.25">
      <c r="A35" s="29" t="s">
        <v>3</v>
      </c>
      <c r="B35" s="418"/>
      <c r="C35" s="409"/>
      <c r="D35" s="405"/>
      <c r="E35" s="233"/>
      <c r="F35" s="233"/>
      <c r="G35" s="233"/>
      <c r="H35" s="233"/>
      <c r="I35" s="338">
        <f t="shared" si="1"/>
        <v>0</v>
      </c>
    </row>
    <row r="36" spans="1:9" ht="24.95" customHeight="1" x14ac:dyDescent="0.25">
      <c r="A36" s="29" t="s">
        <v>4</v>
      </c>
      <c r="B36" s="418"/>
      <c r="C36" s="409"/>
      <c r="D36" s="405"/>
      <c r="E36" s="233"/>
      <c r="F36" s="233"/>
      <c r="G36" s="233"/>
      <c r="H36" s="233"/>
      <c r="I36" s="338">
        <f t="shared" si="1"/>
        <v>0</v>
      </c>
    </row>
    <row r="37" spans="1:9" ht="24.95" customHeight="1" x14ac:dyDescent="0.25">
      <c r="A37" s="29" t="s">
        <v>6</v>
      </c>
      <c r="B37" s="418"/>
      <c r="C37" s="409"/>
      <c r="D37" s="405"/>
      <c r="E37" s="233"/>
      <c r="F37" s="233"/>
      <c r="G37" s="233"/>
      <c r="H37" s="233"/>
      <c r="I37" s="338">
        <f t="shared" si="1"/>
        <v>0</v>
      </c>
    </row>
    <row r="38" spans="1:9" ht="24.95" customHeight="1" x14ac:dyDescent="0.25">
      <c r="A38" s="29" t="s">
        <v>7</v>
      </c>
      <c r="B38" s="418"/>
      <c r="C38" s="409"/>
      <c r="D38" s="405"/>
      <c r="E38" s="233"/>
      <c r="F38" s="233"/>
      <c r="G38" s="233"/>
      <c r="H38" s="233"/>
      <c r="I38" s="338">
        <f t="shared" si="1"/>
        <v>0</v>
      </c>
    </row>
    <row r="39" spans="1:9" ht="24.95" customHeight="1" x14ac:dyDescent="0.25">
      <c r="A39" s="29" t="s">
        <v>8</v>
      </c>
      <c r="B39" s="418"/>
      <c r="C39" s="409"/>
      <c r="D39" s="405"/>
      <c r="E39" s="233"/>
      <c r="F39" s="233"/>
      <c r="G39" s="233"/>
      <c r="H39" s="233"/>
      <c r="I39" s="338">
        <f t="shared" si="1"/>
        <v>0</v>
      </c>
    </row>
    <row r="40" spans="1:9" ht="24.95" customHeight="1" x14ac:dyDescent="0.25">
      <c r="A40" s="29" t="s">
        <v>9</v>
      </c>
      <c r="B40" s="418"/>
      <c r="C40" s="409"/>
      <c r="D40" s="405"/>
      <c r="E40" s="233"/>
      <c r="F40" s="233"/>
      <c r="G40" s="233"/>
      <c r="H40" s="233"/>
      <c r="I40" s="338">
        <f t="shared" si="1"/>
        <v>0</v>
      </c>
    </row>
    <row r="41" spans="1:9" ht="24.95" customHeight="1" x14ac:dyDescent="0.25">
      <c r="A41" s="29" t="s">
        <v>10</v>
      </c>
      <c r="B41" s="418"/>
      <c r="C41" s="409"/>
      <c r="D41" s="405"/>
      <c r="E41" s="233"/>
      <c r="F41" s="233"/>
      <c r="G41" s="233"/>
      <c r="H41" s="233"/>
      <c r="I41" s="338">
        <f t="shared" si="1"/>
        <v>0</v>
      </c>
    </row>
    <row r="42" spans="1:9" ht="24.95" customHeight="1" x14ac:dyDescent="0.25">
      <c r="A42" s="29" t="s">
        <v>11</v>
      </c>
      <c r="B42" s="418"/>
      <c r="C42" s="409"/>
      <c r="D42" s="405"/>
      <c r="E42" s="233"/>
      <c r="F42" s="233"/>
      <c r="G42" s="233"/>
      <c r="H42" s="233"/>
      <c r="I42" s="338">
        <f t="shared" si="1"/>
        <v>0</v>
      </c>
    </row>
    <row r="43" spans="1:9" ht="24.95" customHeight="1" x14ac:dyDescent="0.25">
      <c r="A43" s="29" t="s">
        <v>32</v>
      </c>
      <c r="B43" s="418"/>
      <c r="C43" s="409"/>
      <c r="D43" s="405"/>
      <c r="E43" s="233"/>
      <c r="F43" s="233"/>
      <c r="G43" s="233"/>
      <c r="H43" s="233"/>
      <c r="I43" s="338">
        <f t="shared" si="1"/>
        <v>0</v>
      </c>
    </row>
    <row r="44" spans="1:9" ht="24.95" customHeight="1" x14ac:dyDescent="0.25">
      <c r="A44" s="29" t="s">
        <v>33</v>
      </c>
      <c r="B44" s="418"/>
      <c r="C44" s="409"/>
      <c r="D44" s="405"/>
      <c r="E44" s="233"/>
      <c r="F44" s="233"/>
      <c r="G44" s="233"/>
      <c r="H44" s="233"/>
      <c r="I44" s="338">
        <f t="shared" si="1"/>
        <v>0</v>
      </c>
    </row>
    <row r="45" spans="1:9" ht="24.95" customHeight="1" x14ac:dyDescent="0.25">
      <c r="A45" s="29" t="s">
        <v>34</v>
      </c>
      <c r="B45" s="418"/>
      <c r="C45" s="409"/>
      <c r="D45" s="405"/>
      <c r="E45" s="233"/>
      <c r="F45" s="233"/>
      <c r="G45" s="233"/>
      <c r="H45" s="233"/>
      <c r="I45" s="338">
        <f t="shared" si="1"/>
        <v>0</v>
      </c>
    </row>
    <row r="46" spans="1:9" ht="24.95" customHeight="1" x14ac:dyDescent="0.25">
      <c r="A46" s="29" t="s">
        <v>35</v>
      </c>
      <c r="B46" s="418"/>
      <c r="C46" s="409"/>
      <c r="D46" s="405"/>
      <c r="E46" s="233"/>
      <c r="F46" s="233"/>
      <c r="G46" s="233"/>
      <c r="H46" s="233"/>
      <c r="I46" s="338">
        <f t="shared" si="1"/>
        <v>0</v>
      </c>
    </row>
    <row r="47" spans="1:9" ht="24.95" customHeight="1" x14ac:dyDescent="0.25">
      <c r="A47" s="29" t="s">
        <v>36</v>
      </c>
      <c r="B47" s="418"/>
      <c r="C47" s="409"/>
      <c r="D47" s="405"/>
      <c r="E47" s="233"/>
      <c r="F47" s="233"/>
      <c r="G47" s="233"/>
      <c r="H47" s="233"/>
      <c r="I47" s="338">
        <f t="shared" si="1"/>
        <v>0</v>
      </c>
    </row>
    <row r="48" spans="1:9" ht="24.95" customHeight="1" x14ac:dyDescent="0.25">
      <c r="A48" s="29" t="s">
        <v>195</v>
      </c>
      <c r="B48" s="418"/>
      <c r="C48" s="409"/>
      <c r="D48" s="405"/>
      <c r="E48" s="233"/>
      <c r="F48" s="233"/>
      <c r="G48" s="233"/>
      <c r="H48" s="233"/>
      <c r="I48" s="338">
        <f t="shared" si="1"/>
        <v>0</v>
      </c>
    </row>
    <row r="49" spans="1:9" ht="24.95" customHeight="1" x14ac:dyDescent="0.25">
      <c r="A49" s="29" t="s">
        <v>196</v>
      </c>
      <c r="B49" s="418"/>
      <c r="C49" s="409"/>
      <c r="D49" s="405"/>
      <c r="E49" s="233"/>
      <c r="F49" s="233"/>
      <c r="G49" s="233"/>
      <c r="H49" s="233"/>
      <c r="I49" s="338">
        <f t="shared" si="1"/>
        <v>0</v>
      </c>
    </row>
    <row r="50" spans="1:9" ht="24.95" customHeight="1" x14ac:dyDescent="0.25">
      <c r="A50" s="29" t="s">
        <v>135</v>
      </c>
      <c r="B50" s="418"/>
      <c r="C50" s="409"/>
      <c r="D50" s="405"/>
      <c r="E50" s="233"/>
      <c r="F50" s="233"/>
      <c r="G50" s="233"/>
      <c r="H50" s="233"/>
      <c r="I50" s="338">
        <f t="shared" si="1"/>
        <v>0</v>
      </c>
    </row>
    <row r="51" spans="1:9" ht="24.95" customHeight="1" x14ac:dyDescent="0.25">
      <c r="A51" s="29" t="s">
        <v>197</v>
      </c>
      <c r="B51" s="418"/>
      <c r="C51" s="409"/>
      <c r="D51" s="405"/>
      <c r="E51" s="233"/>
      <c r="F51" s="233"/>
      <c r="G51" s="233"/>
      <c r="H51" s="233"/>
      <c r="I51" s="338">
        <f t="shared" si="1"/>
        <v>0</v>
      </c>
    </row>
    <row r="52" spans="1:9" ht="24.95" customHeight="1" thickBot="1" x14ac:dyDescent="0.3">
      <c r="A52" s="29" t="s">
        <v>198</v>
      </c>
      <c r="B52" s="419"/>
      <c r="C52" s="420"/>
      <c r="D52" s="421"/>
      <c r="E52" s="422"/>
      <c r="F52" s="422"/>
      <c r="G52" s="422"/>
      <c r="H52" s="422"/>
      <c r="I52" s="343">
        <f t="shared" si="1"/>
        <v>0</v>
      </c>
    </row>
    <row r="53" spans="1:9" s="209" customFormat="1" ht="27" customHeight="1" thickBot="1" x14ac:dyDescent="0.3">
      <c r="A53" s="685" t="s">
        <v>5</v>
      </c>
      <c r="B53" s="686"/>
      <c r="C53" s="686"/>
      <c r="D53" s="687"/>
      <c r="E53" s="344">
        <f>SUM(E33:E52)</f>
        <v>0</v>
      </c>
      <c r="F53" s="344">
        <f>SUM(F33:F52)</f>
        <v>0</v>
      </c>
      <c r="G53" s="344">
        <f>SUM(G33:G52)</f>
        <v>0</v>
      </c>
      <c r="H53" s="344">
        <f>SUM(H33:H52)</f>
        <v>0</v>
      </c>
      <c r="I53" s="345">
        <f>SUM(I33:I52)</f>
        <v>0</v>
      </c>
    </row>
    <row r="54" spans="1:9" s="209" customFormat="1" ht="14.25" customHeight="1" thickBot="1" x14ac:dyDescent="0.3">
      <c r="A54" s="688"/>
      <c r="B54" s="688"/>
      <c r="C54" s="688"/>
      <c r="D54" s="688"/>
      <c r="E54" s="688"/>
      <c r="F54" s="688"/>
      <c r="G54" s="688"/>
      <c r="H54" s="688"/>
      <c r="I54" s="688"/>
    </row>
    <row r="55" spans="1:9" ht="23.25" thickBot="1" x14ac:dyDescent="0.3">
      <c r="A55" s="660" t="s">
        <v>37</v>
      </c>
      <c r="B55" s="661"/>
      <c r="C55" s="661"/>
      <c r="D55" s="661"/>
      <c r="E55" s="661"/>
      <c r="F55" s="662"/>
      <c r="G55" s="662"/>
      <c r="H55" s="662"/>
      <c r="I55" s="663"/>
    </row>
    <row r="56" spans="1:9" ht="30" customHeight="1" thickBot="1" x14ac:dyDescent="0.3">
      <c r="A56" s="692" t="s">
        <v>30</v>
      </c>
      <c r="B56" s="693"/>
      <c r="C56" s="693"/>
      <c r="D56" s="693"/>
      <c r="E56" s="694"/>
      <c r="F56" s="336"/>
      <c r="G56" s="336"/>
      <c r="H56" s="336"/>
      <c r="I56" s="346"/>
    </row>
    <row r="57" spans="1:9" ht="20.100000000000001" customHeight="1" x14ac:dyDescent="0.25">
      <c r="A57" s="339" t="s">
        <v>17</v>
      </c>
      <c r="B57" s="339" t="s">
        <v>224</v>
      </c>
      <c r="C57" s="339" t="s">
        <v>0</v>
      </c>
      <c r="D57" s="683" t="s">
        <v>210</v>
      </c>
      <c r="E57" s="683"/>
      <c r="F57" s="336"/>
      <c r="G57" s="336"/>
      <c r="H57" s="336"/>
      <c r="I57" s="346"/>
    </row>
    <row r="58" spans="1:9" ht="20.100000000000001" customHeight="1" x14ac:dyDescent="0.25">
      <c r="A58" s="204" t="s">
        <v>1</v>
      </c>
      <c r="B58" s="203" t="s">
        <v>28</v>
      </c>
      <c r="C58" s="31">
        <f>F81</f>
        <v>0</v>
      </c>
      <c r="D58" s="691" t="str">
        <f>IF(C58=0,"0,00%",C58/$C$63)</f>
        <v>0,00%</v>
      </c>
      <c r="E58" s="691"/>
      <c r="F58" s="336"/>
      <c r="G58" s="336"/>
      <c r="H58" s="336"/>
      <c r="I58" s="346"/>
    </row>
    <row r="59" spans="1:9" ht="20.100000000000001" customHeight="1" x14ac:dyDescent="0.25">
      <c r="A59" s="204" t="s">
        <v>2</v>
      </c>
      <c r="B59" s="203" t="s">
        <v>207</v>
      </c>
      <c r="C59" s="31">
        <f>H81</f>
        <v>0</v>
      </c>
      <c r="D59" s="691" t="str">
        <f>IF(C59=0,"0,00%",C59/$C$63)</f>
        <v>0,00%</v>
      </c>
      <c r="E59" s="691"/>
      <c r="F59" s="336"/>
      <c r="G59" s="336"/>
      <c r="H59" s="336"/>
      <c r="I59" s="346"/>
    </row>
    <row r="60" spans="1:9" ht="20.100000000000001" customHeight="1" x14ac:dyDescent="0.25">
      <c r="A60" s="248" t="s">
        <v>45</v>
      </c>
      <c r="B60" s="249" t="s">
        <v>208</v>
      </c>
      <c r="C60" s="233"/>
      <c r="D60" s="25"/>
      <c r="E60" s="336"/>
      <c r="F60" s="336"/>
      <c r="G60" s="336"/>
      <c r="H60" s="336"/>
      <c r="I60" s="346"/>
    </row>
    <row r="61" spans="1:9" ht="20.100000000000001" customHeight="1" x14ac:dyDescent="0.25">
      <c r="A61" s="248" t="s">
        <v>46</v>
      </c>
      <c r="B61" s="249" t="s">
        <v>47</v>
      </c>
      <c r="C61" s="233"/>
      <c r="D61" s="25"/>
      <c r="E61" s="336"/>
      <c r="F61" s="336"/>
      <c r="G61" s="336"/>
      <c r="H61" s="336"/>
      <c r="I61" s="346"/>
    </row>
    <row r="62" spans="1:9" ht="20.100000000000001" customHeight="1" x14ac:dyDescent="0.25">
      <c r="A62" s="248" t="s">
        <v>48</v>
      </c>
      <c r="B62" s="249" t="s">
        <v>49</v>
      </c>
      <c r="C62" s="233"/>
      <c r="D62" s="25"/>
      <c r="E62" s="336"/>
      <c r="F62" s="336"/>
      <c r="G62" s="336"/>
      <c r="H62" s="336"/>
      <c r="I62" s="346"/>
    </row>
    <row r="63" spans="1:9" ht="20.100000000000001" customHeight="1" thickBot="1" x14ac:dyDescent="0.3">
      <c r="A63" s="681" t="s">
        <v>209</v>
      </c>
      <c r="B63" s="681"/>
      <c r="C63" s="347">
        <f>SUM(C58:C59)</f>
        <v>0</v>
      </c>
      <c r="D63" s="25"/>
      <c r="E63" s="336"/>
      <c r="F63" s="336"/>
      <c r="G63" s="336"/>
      <c r="H63" s="336"/>
      <c r="I63" s="346"/>
    </row>
    <row r="64" spans="1:9" ht="18.75" customHeight="1" thickBot="1" x14ac:dyDescent="0.3">
      <c r="A64" s="678" t="s">
        <v>29</v>
      </c>
      <c r="B64" s="679"/>
      <c r="C64" s="679"/>
      <c r="D64" s="679"/>
      <c r="E64" s="679"/>
      <c r="F64" s="679"/>
      <c r="G64" s="679"/>
      <c r="H64" s="680"/>
      <c r="I64" s="346"/>
    </row>
    <row r="65" spans="1:9" ht="24.75" customHeight="1" x14ac:dyDescent="0.25">
      <c r="A65" s="56" t="s">
        <v>17</v>
      </c>
      <c r="B65" s="683" t="s">
        <v>22</v>
      </c>
      <c r="C65" s="683"/>
      <c r="D65" s="682" t="s">
        <v>5</v>
      </c>
      <c r="E65" s="682"/>
      <c r="F65" s="682" t="s">
        <v>27</v>
      </c>
      <c r="G65" s="682"/>
      <c r="H65" s="342" t="s">
        <v>38</v>
      </c>
      <c r="I65" s="346"/>
    </row>
    <row r="66" spans="1:9" ht="19.5" customHeight="1" x14ac:dyDescent="0.25">
      <c r="A66" s="258" t="s">
        <v>1</v>
      </c>
      <c r="B66" s="684" t="s">
        <v>23</v>
      </c>
      <c r="C66" s="684"/>
      <c r="D66" s="696">
        <f>E29+E53</f>
        <v>0</v>
      </c>
      <c r="E66" s="696"/>
      <c r="F66" s="715"/>
      <c r="G66" s="715"/>
      <c r="H66" s="423"/>
      <c r="I66" s="346"/>
    </row>
    <row r="67" spans="1:9" ht="21" customHeight="1" x14ac:dyDescent="0.25">
      <c r="A67" s="258" t="s">
        <v>2</v>
      </c>
      <c r="B67" s="684" t="s">
        <v>24</v>
      </c>
      <c r="C67" s="684"/>
      <c r="D67" s="696">
        <f>F29+F53</f>
        <v>0</v>
      </c>
      <c r="E67" s="696"/>
      <c r="F67" s="715"/>
      <c r="G67" s="715"/>
      <c r="H67" s="423"/>
      <c r="I67" s="346"/>
    </row>
    <row r="68" spans="1:9" ht="22.5" customHeight="1" x14ac:dyDescent="0.25">
      <c r="A68" s="258" t="s">
        <v>3</v>
      </c>
      <c r="B68" s="684" t="s">
        <v>25</v>
      </c>
      <c r="C68" s="684"/>
      <c r="D68" s="696">
        <f>G29+G53</f>
        <v>0</v>
      </c>
      <c r="E68" s="696"/>
      <c r="F68" s="715"/>
      <c r="G68" s="715"/>
      <c r="H68" s="423"/>
      <c r="I68" s="346"/>
    </row>
    <row r="69" spans="1:9" ht="21" customHeight="1" x14ac:dyDescent="0.25">
      <c r="A69" s="258" t="s">
        <v>4</v>
      </c>
      <c r="B69" s="684" t="s">
        <v>203</v>
      </c>
      <c r="C69" s="684"/>
      <c r="D69" s="696">
        <f>H29</f>
        <v>0</v>
      </c>
      <c r="E69" s="696"/>
      <c r="F69" s="715"/>
      <c r="G69" s="715"/>
      <c r="H69" s="423"/>
      <c r="I69" s="346"/>
    </row>
    <row r="70" spans="1:9" ht="24.75" customHeight="1" x14ac:dyDescent="0.25">
      <c r="A70" s="258" t="s">
        <v>6</v>
      </c>
      <c r="B70" s="684" t="s">
        <v>26</v>
      </c>
      <c r="C70" s="684"/>
      <c r="D70" s="696">
        <f>F70+H70</f>
        <v>0</v>
      </c>
      <c r="E70" s="696"/>
      <c r="F70" s="715"/>
      <c r="G70" s="715"/>
      <c r="H70" s="423"/>
      <c r="I70" s="346"/>
    </row>
    <row r="71" spans="1:9" ht="24.75" customHeight="1" x14ac:dyDescent="0.25">
      <c r="A71" s="258" t="s">
        <v>7</v>
      </c>
      <c r="B71" s="697" t="s">
        <v>467</v>
      </c>
      <c r="C71" s="698"/>
      <c r="D71" s="696">
        <f>F71+H71</f>
        <v>0</v>
      </c>
      <c r="E71" s="696"/>
      <c r="F71" s="704"/>
      <c r="G71" s="705"/>
      <c r="H71" s="423"/>
      <c r="I71" s="346"/>
    </row>
    <row r="72" spans="1:9" ht="19.5" customHeight="1" x14ac:dyDescent="0.25">
      <c r="A72" s="258" t="s">
        <v>8</v>
      </c>
      <c r="B72" s="684" t="s">
        <v>204</v>
      </c>
      <c r="C72" s="684"/>
      <c r="D72" s="696">
        <f>F72+H72</f>
        <v>0</v>
      </c>
      <c r="E72" s="696"/>
      <c r="F72" s="696">
        <f>SUM(F73:G74)</f>
        <v>0</v>
      </c>
      <c r="G72" s="696"/>
      <c r="H72" s="32">
        <f>SUM(H73:H74)</f>
        <v>0</v>
      </c>
      <c r="I72" s="346"/>
    </row>
    <row r="73" spans="1:9" ht="25.5" customHeight="1" x14ac:dyDescent="0.25">
      <c r="A73" s="282" t="s">
        <v>215</v>
      </c>
      <c r="B73" s="700"/>
      <c r="C73" s="700"/>
      <c r="D73" s="695">
        <f>F73+H73</f>
        <v>0</v>
      </c>
      <c r="E73" s="695"/>
      <c r="F73" s="703"/>
      <c r="G73" s="703"/>
      <c r="H73" s="424"/>
      <c r="I73" s="346"/>
    </row>
    <row r="74" spans="1:9" ht="25.5" customHeight="1" x14ac:dyDescent="0.25">
      <c r="A74" s="282" t="s">
        <v>216</v>
      </c>
      <c r="B74" s="689"/>
      <c r="C74" s="690"/>
      <c r="D74" s="695">
        <f>F74+H74</f>
        <v>0</v>
      </c>
      <c r="E74" s="695"/>
      <c r="F74" s="676"/>
      <c r="G74" s="677"/>
      <c r="H74" s="424"/>
      <c r="I74" s="346"/>
    </row>
    <row r="75" spans="1:9" ht="21.75" customHeight="1" x14ac:dyDescent="0.25">
      <c r="A75" s="258" t="s">
        <v>9</v>
      </c>
      <c r="B75" s="684" t="s">
        <v>205</v>
      </c>
      <c r="C75" s="684"/>
      <c r="D75" s="696">
        <f t="shared" ref="D75:D80" si="2">F75+H75</f>
        <v>0</v>
      </c>
      <c r="E75" s="696"/>
      <c r="F75" s="696">
        <f>SUM(F76:G80)</f>
        <v>0</v>
      </c>
      <c r="G75" s="696"/>
      <c r="H75" s="32">
        <f>SUM(H76:H80)</f>
        <v>0</v>
      </c>
      <c r="I75" s="346"/>
    </row>
    <row r="76" spans="1:9" ht="22.5" customHeight="1" x14ac:dyDescent="0.25">
      <c r="A76" s="348" t="s">
        <v>220</v>
      </c>
      <c r="B76" s="689"/>
      <c r="C76" s="690"/>
      <c r="D76" s="695">
        <f t="shared" si="2"/>
        <v>0</v>
      </c>
      <c r="E76" s="695"/>
      <c r="F76" s="676"/>
      <c r="G76" s="677"/>
      <c r="H76" s="425"/>
      <c r="I76" s="346"/>
    </row>
    <row r="77" spans="1:9" ht="24" customHeight="1" x14ac:dyDescent="0.25">
      <c r="A77" s="348" t="s">
        <v>221</v>
      </c>
      <c r="B77" s="689"/>
      <c r="C77" s="690"/>
      <c r="D77" s="695">
        <f t="shared" si="2"/>
        <v>0</v>
      </c>
      <c r="E77" s="695"/>
      <c r="F77" s="676"/>
      <c r="G77" s="677"/>
      <c r="H77" s="425"/>
      <c r="I77" s="346"/>
    </row>
    <row r="78" spans="1:9" ht="22.5" customHeight="1" x14ac:dyDescent="0.25">
      <c r="A78" s="348" t="s">
        <v>375</v>
      </c>
      <c r="B78" s="689"/>
      <c r="C78" s="690"/>
      <c r="D78" s="695">
        <f t="shared" si="2"/>
        <v>0</v>
      </c>
      <c r="E78" s="695"/>
      <c r="F78" s="676"/>
      <c r="G78" s="677"/>
      <c r="H78" s="425"/>
      <c r="I78" s="346"/>
    </row>
    <row r="79" spans="1:9" ht="20.25" customHeight="1" x14ac:dyDescent="0.25">
      <c r="A79" s="348" t="s">
        <v>376</v>
      </c>
      <c r="B79" s="689"/>
      <c r="C79" s="690"/>
      <c r="D79" s="695">
        <f t="shared" si="2"/>
        <v>0</v>
      </c>
      <c r="E79" s="695"/>
      <c r="F79" s="676"/>
      <c r="G79" s="677"/>
      <c r="H79" s="425"/>
      <c r="I79" s="346"/>
    </row>
    <row r="80" spans="1:9" ht="22.5" customHeight="1" x14ac:dyDescent="0.25">
      <c r="A80" s="348" t="s">
        <v>377</v>
      </c>
      <c r="B80" s="689"/>
      <c r="C80" s="690"/>
      <c r="D80" s="695">
        <f t="shared" si="2"/>
        <v>0</v>
      </c>
      <c r="E80" s="695"/>
      <c r="F80" s="676"/>
      <c r="G80" s="677"/>
      <c r="H80" s="425"/>
      <c r="I80" s="346"/>
    </row>
    <row r="81" spans="1:9" s="209" customFormat="1" ht="25.5" customHeight="1" thickBot="1" x14ac:dyDescent="0.3">
      <c r="A81" s="701" t="s">
        <v>5</v>
      </c>
      <c r="B81" s="702"/>
      <c r="C81" s="702"/>
      <c r="D81" s="699">
        <f>SUM(D66:E72,D75)</f>
        <v>0</v>
      </c>
      <c r="E81" s="699"/>
      <c r="F81" s="699">
        <f>SUM(F66:G72,F75)</f>
        <v>0</v>
      </c>
      <c r="G81" s="699"/>
      <c r="H81" s="35">
        <f>SUM(H66:H72,H75)</f>
        <v>0</v>
      </c>
      <c r="I81" s="349"/>
    </row>
    <row r="82" spans="1:9" x14ac:dyDescent="0.25">
      <c r="A82" s="36"/>
      <c r="B82" s="25"/>
      <c r="C82" s="25"/>
      <c r="D82" s="25"/>
      <c r="E82" s="336"/>
      <c r="F82" s="336"/>
      <c r="G82" s="336"/>
      <c r="H82" s="336"/>
      <c r="I82" s="346"/>
    </row>
    <row r="83" spans="1:9" x14ac:dyDescent="0.25">
      <c r="A83" s="36"/>
      <c r="B83" s="403"/>
      <c r="C83" s="25"/>
      <c r="D83" s="25"/>
      <c r="E83" s="711" t="s">
        <v>31</v>
      </c>
      <c r="F83" s="711"/>
      <c r="G83" s="711"/>
      <c r="H83" s="336"/>
      <c r="I83" s="346"/>
    </row>
    <row r="84" spans="1:9" ht="23.25" customHeight="1" x14ac:dyDescent="0.25">
      <c r="A84" s="36"/>
      <c r="B84" s="206" t="s">
        <v>44</v>
      </c>
      <c r="C84" s="25"/>
      <c r="D84" s="25"/>
      <c r="E84" s="336"/>
      <c r="F84" s="336"/>
      <c r="G84" s="336"/>
      <c r="H84" s="336"/>
      <c r="I84" s="346"/>
    </row>
    <row r="85" spans="1:9" x14ac:dyDescent="0.25">
      <c r="A85" s="36"/>
      <c r="B85" s="25"/>
      <c r="C85" s="25"/>
      <c r="D85" s="25" t="s">
        <v>14</v>
      </c>
      <c r="E85" s="336"/>
      <c r="F85" s="336"/>
      <c r="G85" s="336"/>
      <c r="H85" s="336"/>
      <c r="I85" s="346"/>
    </row>
    <row r="86" spans="1:9" x14ac:dyDescent="0.25">
      <c r="A86" s="36"/>
      <c r="B86" s="25"/>
      <c r="C86" s="25"/>
      <c r="D86" s="25"/>
      <c r="E86" s="336"/>
      <c r="F86" s="336"/>
      <c r="G86" s="336"/>
      <c r="H86" s="336"/>
      <c r="I86" s="346"/>
    </row>
    <row r="87" spans="1:9" x14ac:dyDescent="0.25">
      <c r="A87" s="36"/>
      <c r="B87" s="25"/>
      <c r="C87" s="25"/>
      <c r="D87" s="25"/>
      <c r="E87" s="706"/>
      <c r="F87" s="706"/>
      <c r="G87" s="706"/>
      <c r="H87" s="336"/>
      <c r="I87" s="346"/>
    </row>
    <row r="88" spans="1:9" ht="16.5" thickBot="1" x14ac:dyDescent="0.3">
      <c r="A88" s="37"/>
      <c r="B88" s="38"/>
      <c r="C88" s="38"/>
      <c r="D88" s="38"/>
      <c r="E88" s="350"/>
      <c r="F88" s="350"/>
      <c r="G88" s="350"/>
      <c r="H88" s="350"/>
      <c r="I88" s="351"/>
    </row>
  </sheetData>
  <sheetProtection algorithmName="SHA-512" hashValue="wy7iobauRLMFer6ixyCdHPgKFyy82wvy50tSfdw46i7HHveLSh3z8Hz9hzUuXgk69IM+NL6g042Zk5aZyqYS+g==" saltValue="8OORal7/KyELSadCbdb0iw==" spinCount="100000" sheet="1" selectLockedCells="1"/>
  <mergeCells count="78">
    <mergeCell ref="E87:G87"/>
    <mergeCell ref="A6:B6"/>
    <mergeCell ref="A7:B7"/>
    <mergeCell ref="A10:C10"/>
    <mergeCell ref="E83:G83"/>
    <mergeCell ref="D70:E70"/>
    <mergeCell ref="D72:E72"/>
    <mergeCell ref="A29:D29"/>
    <mergeCell ref="F67:G67"/>
    <mergeCell ref="F68:G68"/>
    <mergeCell ref="F69:G69"/>
    <mergeCell ref="D67:E67"/>
    <mergeCell ref="A8:C8"/>
    <mergeCell ref="F66:G66"/>
    <mergeCell ref="F81:G81"/>
    <mergeCell ref="F70:G70"/>
    <mergeCell ref="F73:G73"/>
    <mergeCell ref="F72:G72"/>
    <mergeCell ref="F75:G75"/>
    <mergeCell ref="F74:G74"/>
    <mergeCell ref="F71:G71"/>
    <mergeCell ref="F79:G79"/>
    <mergeCell ref="F80:G80"/>
    <mergeCell ref="F76:G76"/>
    <mergeCell ref="D81:E81"/>
    <mergeCell ref="B73:C73"/>
    <mergeCell ref="B75:C75"/>
    <mergeCell ref="A81:C81"/>
    <mergeCell ref="D80:E80"/>
    <mergeCell ref="D76:E76"/>
    <mergeCell ref="D77:E77"/>
    <mergeCell ref="D78:E78"/>
    <mergeCell ref="D79:E79"/>
    <mergeCell ref="B80:C80"/>
    <mergeCell ref="B79:C79"/>
    <mergeCell ref="D75:E75"/>
    <mergeCell ref="F77:G77"/>
    <mergeCell ref="A56:E56"/>
    <mergeCell ref="D74:E74"/>
    <mergeCell ref="B68:C68"/>
    <mergeCell ref="B72:C72"/>
    <mergeCell ref="B70:C70"/>
    <mergeCell ref="B69:C69"/>
    <mergeCell ref="D73:E73"/>
    <mergeCell ref="D68:E68"/>
    <mergeCell ref="D69:E69"/>
    <mergeCell ref="B71:C71"/>
    <mergeCell ref="D71:E71"/>
    <mergeCell ref="D58:E58"/>
    <mergeCell ref="D65:E65"/>
    <mergeCell ref="D66:E66"/>
    <mergeCell ref="F78:G78"/>
    <mergeCell ref="A31:I31"/>
    <mergeCell ref="A63:B63"/>
    <mergeCell ref="F65:G65"/>
    <mergeCell ref="B65:C65"/>
    <mergeCell ref="B66:C66"/>
    <mergeCell ref="A64:H64"/>
    <mergeCell ref="A53:D53"/>
    <mergeCell ref="A54:I54"/>
    <mergeCell ref="B67:C67"/>
    <mergeCell ref="D57:E57"/>
    <mergeCell ref="B74:C74"/>
    <mergeCell ref="B76:C76"/>
    <mergeCell ref="B77:C77"/>
    <mergeCell ref="B78:C78"/>
    <mergeCell ref="D59:E59"/>
    <mergeCell ref="A4:I4"/>
    <mergeCell ref="H1:I1"/>
    <mergeCell ref="H2:I2"/>
    <mergeCell ref="B2:C2"/>
    <mergeCell ref="B1:D1"/>
    <mergeCell ref="A55:I55"/>
    <mergeCell ref="C6:H6"/>
    <mergeCell ref="C7:H7"/>
    <mergeCell ref="A9:C9"/>
    <mergeCell ref="A5:I5"/>
    <mergeCell ref="A12:I12"/>
  </mergeCells>
  <dataValidations count="4">
    <dataValidation operator="equal" allowBlank="1" showInputMessage="1" showErrorMessage="1" sqref="C7" xr:uid="{00000000-0002-0000-0200-000000000000}"/>
    <dataValidation allowBlank="1" showInputMessage="1" showErrorMessage="1" promptTitle="NAPOMENA" prompt="Upisati samo troškove sudaca, delegata, liječnika i drugih osoba uključenih u organizaciju" sqref="H14:H28" xr:uid="{00000000-0002-0000-0200-000001000000}"/>
    <dataValidation allowBlank="1" showInputMessage="1" showErrorMessage="1" promptTitle="NAPOMENA:" prompt="Unosi se prosječan broj osoba na jednom putu " sqref="D14:D28" xr:uid="{00000000-0002-0000-0200-000002000000}"/>
    <dataValidation allowBlank="1" showInputMessage="1" showErrorMessage="1" promptTitle="Koristiti padajući izbornik" prompt="Izabrati uzrasnu kategoriju prema nomenklaturi nacionalnog saveza" sqref="C33:C52" xr:uid="{00000000-0002-0000-0200-000003000000}"/>
  </dataValidation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headerFooter>
    <oddFooter>&amp;C&amp;P</oddFooter>
  </headerFooter>
  <rowBreaks count="2" manualBreakCount="2">
    <brk id="29" max="16383" man="1"/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uzrasnu kategoriju prema nomenklaturi nacionalnog saveza" xr:uid="{00000000-0002-0000-0200-000004000000}">
          <x14:formula1>
            <xm:f>'LEGENDA - OPIS'!$D$37:$D$49</xm:f>
          </x14:formula1>
          <xm:sqref>C14:C28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15"/>
  <sheetViews>
    <sheetView topLeftCell="A76" zoomScale="80" zoomScaleNormal="80" workbookViewId="0">
      <selection activeCell="C5" sqref="C5"/>
    </sheetView>
  </sheetViews>
  <sheetFormatPr defaultRowHeight="15.75" x14ac:dyDescent="0.25"/>
  <cols>
    <col min="1" max="1" width="6.7109375" style="57" customWidth="1"/>
    <col min="2" max="2" width="47.5703125" style="57" customWidth="1"/>
    <col min="3" max="3" width="23" style="57" customWidth="1"/>
    <col min="4" max="4" width="10.42578125" style="168" customWidth="1"/>
    <col min="5" max="5" width="31.28515625" style="168" customWidth="1"/>
    <col min="6" max="16384" width="9.140625" style="57"/>
  </cols>
  <sheetData>
    <row r="2" spans="1:5" x14ac:dyDescent="0.25">
      <c r="B2" s="14" t="s">
        <v>1545</v>
      </c>
      <c r="C2" s="14"/>
    </row>
    <row r="3" spans="1:5" x14ac:dyDescent="0.25">
      <c r="B3" s="14" t="s">
        <v>1546</v>
      </c>
      <c r="C3" s="14"/>
    </row>
    <row r="4" spans="1:5" x14ac:dyDescent="0.25">
      <c r="B4" s="14" t="s">
        <v>1547</v>
      </c>
      <c r="C4" s="14"/>
    </row>
    <row r="5" spans="1:5" x14ac:dyDescent="0.25">
      <c r="B5" s="14" t="s">
        <v>1548</v>
      </c>
      <c r="C5" s="14"/>
      <c r="E5" s="466" t="s">
        <v>448</v>
      </c>
    </row>
    <row r="6" spans="1:5" x14ac:dyDescent="0.25">
      <c r="A6" s="175"/>
      <c r="B6" s="175"/>
      <c r="C6" s="175"/>
      <c r="D6" s="171"/>
      <c r="E6" s="171"/>
    </row>
    <row r="7" spans="1:5" ht="36.75" customHeight="1" thickBot="1" x14ac:dyDescent="0.3">
      <c r="A7" s="761" t="s">
        <v>1648</v>
      </c>
      <c r="B7" s="761"/>
      <c r="C7" s="761"/>
      <c r="D7" s="761"/>
      <c r="E7" s="761"/>
    </row>
    <row r="8" spans="1:5" ht="22.5" customHeight="1" x14ac:dyDescent="0.25">
      <c r="A8" s="184" t="s">
        <v>119</v>
      </c>
      <c r="B8" s="764" t="s">
        <v>1554</v>
      </c>
      <c r="C8" s="764"/>
      <c r="D8" s="764"/>
      <c r="E8" s="765"/>
    </row>
    <row r="9" spans="1:5" ht="18" customHeight="1" x14ac:dyDescent="0.25">
      <c r="A9" s="2" t="s">
        <v>1</v>
      </c>
      <c r="B9" s="177" t="s">
        <v>1553</v>
      </c>
      <c r="C9" s="775">
        <f>'DJELOVANJE-opis'!$C$16:$F$16</f>
        <v>0</v>
      </c>
      <c r="D9" s="776"/>
      <c r="E9" s="777"/>
    </row>
    <row r="10" spans="1:5" ht="18" customHeight="1" x14ac:dyDescent="0.25">
      <c r="A10" s="2" t="s">
        <v>2</v>
      </c>
      <c r="B10" s="178" t="s">
        <v>1464</v>
      </c>
      <c r="C10" s="778">
        <f>'DJELOVANJE-opis'!C18:F18</f>
        <v>0</v>
      </c>
      <c r="D10" s="779"/>
      <c r="E10" s="780"/>
    </row>
    <row r="11" spans="1:5" ht="18" customHeight="1" x14ac:dyDescent="0.25">
      <c r="A11" s="2" t="s">
        <v>3</v>
      </c>
      <c r="B11" s="178" t="s">
        <v>1465</v>
      </c>
      <c r="C11" s="553">
        <f>'DJELOVANJE-opis'!C19</f>
        <v>0</v>
      </c>
      <c r="D11" s="234" t="s">
        <v>1466</v>
      </c>
      <c r="E11" s="235">
        <f>'DJELOVANJE-opis'!E19:F19</f>
        <v>0</v>
      </c>
    </row>
    <row r="12" spans="1:5" ht="18" customHeight="1" x14ac:dyDescent="0.25">
      <c r="A12" s="2" t="s">
        <v>4</v>
      </c>
      <c r="B12" s="176" t="s">
        <v>240</v>
      </c>
      <c r="C12" s="553">
        <f>'DJELOVANJE-opis'!C20</f>
        <v>0</v>
      </c>
      <c r="D12" s="234" t="s">
        <v>1555</v>
      </c>
      <c r="E12" s="235">
        <f>'DJELOVANJE-opis'!E20:F20</f>
        <v>0</v>
      </c>
    </row>
    <row r="13" spans="1:5" ht="18" customHeight="1" x14ac:dyDescent="0.25">
      <c r="A13" s="2" t="s">
        <v>6</v>
      </c>
      <c r="B13" s="178" t="s">
        <v>1559</v>
      </c>
      <c r="C13" s="769">
        <f>'DJELOVANJE-opis'!C25:F25</f>
        <v>0</v>
      </c>
      <c r="D13" s="770"/>
      <c r="E13" s="771"/>
    </row>
    <row r="14" spans="1:5" ht="18" customHeight="1" x14ac:dyDescent="0.25">
      <c r="A14" s="2" t="s">
        <v>7</v>
      </c>
      <c r="B14" s="176" t="s">
        <v>1557</v>
      </c>
      <c r="C14" s="553">
        <f>'DJELOVANJE-opis'!C22</f>
        <v>0</v>
      </c>
      <c r="D14" s="234" t="s">
        <v>1556</v>
      </c>
      <c r="E14" s="235">
        <f>'DJELOVANJE-opis'!E22:F22</f>
        <v>0</v>
      </c>
    </row>
    <row r="15" spans="1:5" ht="18" customHeight="1" x14ac:dyDescent="0.25">
      <c r="A15" s="2" t="s">
        <v>8</v>
      </c>
      <c r="B15" s="178" t="s">
        <v>128</v>
      </c>
      <c r="C15" s="769">
        <f>'DJELOVANJE-opis'!C23:F23</f>
        <v>0</v>
      </c>
      <c r="D15" s="770"/>
      <c r="E15" s="771"/>
    </row>
    <row r="16" spans="1:5" ht="18" customHeight="1" x14ac:dyDescent="0.25">
      <c r="A16" s="464" t="s">
        <v>9</v>
      </c>
      <c r="B16" s="465" t="s">
        <v>1672</v>
      </c>
      <c r="C16" s="781">
        <f>'DJELOVANJE-opis'!C24:F24</f>
        <v>0</v>
      </c>
      <c r="D16" s="744"/>
      <c r="E16" s="745"/>
    </row>
    <row r="17" spans="1:5" ht="18" customHeight="1" x14ac:dyDescent="0.25">
      <c r="A17" s="464" t="s">
        <v>10</v>
      </c>
      <c r="B17" s="465" t="s">
        <v>1671</v>
      </c>
      <c r="C17" s="743">
        <f>'DJELOVANJE-opis'!C28:F28</f>
        <v>0</v>
      </c>
      <c r="D17" s="744"/>
      <c r="E17" s="745"/>
    </row>
    <row r="18" spans="1:5" ht="35.25" customHeight="1" x14ac:dyDescent="0.25">
      <c r="A18" s="464" t="s">
        <v>11</v>
      </c>
      <c r="B18" s="469" t="s">
        <v>1552</v>
      </c>
      <c r="C18" s="743">
        <f>'DJELOVANJE-opis'!C31:F31</f>
        <v>0</v>
      </c>
      <c r="D18" s="744"/>
      <c r="E18" s="745"/>
    </row>
    <row r="19" spans="1:5" ht="21" customHeight="1" thickBot="1" x14ac:dyDescent="0.3">
      <c r="A19" s="185" t="s">
        <v>32</v>
      </c>
      <c r="B19" s="470" t="s">
        <v>1673</v>
      </c>
      <c r="C19" s="766">
        <f>'DJELOVANJE-opis'!C33:F33</f>
        <v>0</v>
      </c>
      <c r="D19" s="767"/>
      <c r="E19" s="768"/>
    </row>
    <row r="20" spans="1:5" ht="9.75" customHeight="1" thickBot="1" x14ac:dyDescent="0.3">
      <c r="A20" s="772"/>
      <c r="B20" s="773"/>
      <c r="C20" s="773"/>
      <c r="D20" s="773"/>
      <c r="E20" s="774"/>
    </row>
    <row r="21" spans="1:5" s="169" customFormat="1" ht="21.75" customHeight="1" x14ac:dyDescent="0.25">
      <c r="A21" s="184" t="s">
        <v>130</v>
      </c>
      <c r="B21" s="764" t="s">
        <v>1549</v>
      </c>
      <c r="C21" s="764"/>
      <c r="D21" s="764"/>
      <c r="E21" s="765"/>
    </row>
    <row r="22" spans="1:5" s="169" customFormat="1" ht="18.75" x14ac:dyDescent="0.25">
      <c r="A22" s="186" t="s">
        <v>1</v>
      </c>
      <c r="B22" s="762" t="s">
        <v>1550</v>
      </c>
      <c r="C22" s="762"/>
      <c r="D22" s="762"/>
      <c r="E22" s="763"/>
    </row>
    <row r="23" spans="1:5" s="169" customFormat="1" ht="20.100000000000001" customHeight="1" x14ac:dyDescent="0.25">
      <c r="A23" s="284" t="s">
        <v>1533</v>
      </c>
      <c r="B23" s="716">
        <f>'DJELOVANJE -proračun'!B14</f>
        <v>0</v>
      </c>
      <c r="C23" s="716"/>
      <c r="D23" s="716"/>
      <c r="E23" s="717"/>
    </row>
    <row r="24" spans="1:5" ht="20.100000000000001" customHeight="1" x14ac:dyDescent="0.25">
      <c r="A24" s="284" t="s">
        <v>1534</v>
      </c>
      <c r="B24" s="716">
        <f>'DJELOVANJE -proračun'!B15</f>
        <v>0</v>
      </c>
      <c r="C24" s="716"/>
      <c r="D24" s="716"/>
      <c r="E24" s="717"/>
    </row>
    <row r="25" spans="1:5" ht="20.100000000000001" customHeight="1" x14ac:dyDescent="0.25">
      <c r="A25" s="284" t="s">
        <v>1535</v>
      </c>
      <c r="B25" s="716">
        <f>'DJELOVANJE -proračun'!B16</f>
        <v>0</v>
      </c>
      <c r="C25" s="716"/>
      <c r="D25" s="716"/>
      <c r="E25" s="717"/>
    </row>
    <row r="26" spans="1:5" ht="20.100000000000001" customHeight="1" x14ac:dyDescent="0.25">
      <c r="A26" s="284" t="s">
        <v>1536</v>
      </c>
      <c r="B26" s="716">
        <f>'DJELOVANJE -proračun'!B17</f>
        <v>0</v>
      </c>
      <c r="C26" s="716"/>
      <c r="D26" s="716"/>
      <c r="E26" s="717"/>
    </row>
    <row r="27" spans="1:5" ht="20.100000000000001" customHeight="1" x14ac:dyDescent="0.25">
      <c r="A27" s="284" t="s">
        <v>1537</v>
      </c>
      <c r="B27" s="716">
        <f>'DJELOVANJE -proračun'!B18</f>
        <v>0</v>
      </c>
      <c r="C27" s="716"/>
      <c r="D27" s="716"/>
      <c r="E27" s="717"/>
    </row>
    <row r="28" spans="1:5" ht="20.100000000000001" customHeight="1" x14ac:dyDescent="0.25">
      <c r="A28" s="284" t="s">
        <v>1538</v>
      </c>
      <c r="B28" s="716">
        <f>'DJELOVANJE -proračun'!B19</f>
        <v>0</v>
      </c>
      <c r="C28" s="716"/>
      <c r="D28" s="716"/>
      <c r="E28" s="717"/>
    </row>
    <row r="29" spans="1:5" ht="20.100000000000001" customHeight="1" x14ac:dyDescent="0.25">
      <c r="A29" s="284" t="s">
        <v>1539</v>
      </c>
      <c r="B29" s="716">
        <f>'DJELOVANJE -proračun'!B20</f>
        <v>0</v>
      </c>
      <c r="C29" s="716"/>
      <c r="D29" s="716"/>
      <c r="E29" s="717"/>
    </row>
    <row r="30" spans="1:5" ht="20.100000000000001" customHeight="1" x14ac:dyDescent="0.25">
      <c r="A30" s="284" t="s">
        <v>1558</v>
      </c>
      <c r="B30" s="716">
        <f>'DJELOVANJE -proračun'!B21</f>
        <v>0</v>
      </c>
      <c r="C30" s="716"/>
      <c r="D30" s="716"/>
      <c r="E30" s="717"/>
    </row>
    <row r="31" spans="1:5" ht="20.100000000000001" customHeight="1" x14ac:dyDescent="0.25">
      <c r="A31" s="284" t="s">
        <v>1649</v>
      </c>
      <c r="B31" s="716">
        <f>'DJELOVANJE -proračun'!B22</f>
        <v>0</v>
      </c>
      <c r="C31" s="716"/>
      <c r="D31" s="716"/>
      <c r="E31" s="717"/>
    </row>
    <row r="32" spans="1:5" ht="20.100000000000001" customHeight="1" x14ac:dyDescent="0.25">
      <c r="A32" s="284" t="s">
        <v>1650</v>
      </c>
      <c r="B32" s="716">
        <f>'DJELOVANJE -proračun'!B23</f>
        <v>0</v>
      </c>
      <c r="C32" s="716"/>
      <c r="D32" s="716"/>
      <c r="E32" s="717"/>
    </row>
    <row r="33" spans="1:5" ht="20.100000000000001" customHeight="1" x14ac:dyDescent="0.25">
      <c r="A33" s="284" t="s">
        <v>1651</v>
      </c>
      <c r="B33" s="716">
        <f>'DJELOVANJE -proračun'!B24</f>
        <v>0</v>
      </c>
      <c r="C33" s="716"/>
      <c r="D33" s="716"/>
      <c r="E33" s="717"/>
    </row>
    <row r="34" spans="1:5" ht="20.100000000000001" customHeight="1" x14ac:dyDescent="0.25">
      <c r="A34" s="284" t="s">
        <v>1652</v>
      </c>
      <c r="B34" s="716">
        <f>'DJELOVANJE -proračun'!B25</f>
        <v>0</v>
      </c>
      <c r="C34" s="716"/>
      <c r="D34" s="716"/>
      <c r="E34" s="717"/>
    </row>
    <row r="35" spans="1:5" ht="20.100000000000001" customHeight="1" x14ac:dyDescent="0.25">
      <c r="A35" s="284" t="s">
        <v>1653</v>
      </c>
      <c r="B35" s="716">
        <f>'DJELOVANJE -proračun'!B26</f>
        <v>0</v>
      </c>
      <c r="C35" s="716"/>
      <c r="D35" s="716"/>
      <c r="E35" s="717"/>
    </row>
    <row r="36" spans="1:5" ht="20.100000000000001" customHeight="1" x14ac:dyDescent="0.25">
      <c r="A36" s="284" t="s">
        <v>1654</v>
      </c>
      <c r="B36" s="716">
        <f>'DJELOVANJE -proračun'!B27</f>
        <v>0</v>
      </c>
      <c r="C36" s="716"/>
      <c r="D36" s="716"/>
      <c r="E36" s="717"/>
    </row>
    <row r="37" spans="1:5" ht="20.100000000000001" customHeight="1" x14ac:dyDescent="0.25">
      <c r="A37" s="284" t="s">
        <v>1655</v>
      </c>
      <c r="B37" s="716">
        <f>'DJELOVANJE -proračun'!B28</f>
        <v>0</v>
      </c>
      <c r="C37" s="716"/>
      <c r="D37" s="716"/>
      <c r="E37" s="717"/>
    </row>
    <row r="38" spans="1:5" s="169" customFormat="1" ht="20.100000000000001" customHeight="1" x14ac:dyDescent="0.25">
      <c r="A38" s="187" t="s">
        <v>2</v>
      </c>
      <c r="B38" s="731" t="s">
        <v>1551</v>
      </c>
      <c r="C38" s="731"/>
      <c r="D38" s="731"/>
      <c r="E38" s="732"/>
    </row>
    <row r="39" spans="1:5" ht="20.100000000000001" customHeight="1" x14ac:dyDescent="0.25">
      <c r="A39" s="284" t="s">
        <v>45</v>
      </c>
      <c r="B39" s="723">
        <f>'DJELOVANJE -proračun'!B33</f>
        <v>0</v>
      </c>
      <c r="C39" s="723"/>
      <c r="D39" s="723"/>
      <c r="E39" s="724"/>
    </row>
    <row r="40" spans="1:5" ht="20.100000000000001" customHeight="1" x14ac:dyDescent="0.25">
      <c r="A40" s="284" t="s">
        <v>46</v>
      </c>
      <c r="B40" s="723">
        <f>'DJELOVANJE -proračun'!B34</f>
        <v>0</v>
      </c>
      <c r="C40" s="723"/>
      <c r="D40" s="723"/>
      <c r="E40" s="724"/>
    </row>
    <row r="41" spans="1:5" ht="20.100000000000001" customHeight="1" x14ac:dyDescent="0.25">
      <c r="A41" s="284" t="s">
        <v>48</v>
      </c>
      <c r="B41" s="723">
        <f>'DJELOVANJE -proračun'!B35</f>
        <v>0</v>
      </c>
      <c r="C41" s="723"/>
      <c r="D41" s="723"/>
      <c r="E41" s="724"/>
    </row>
    <row r="42" spans="1:5" ht="20.100000000000001" customHeight="1" x14ac:dyDescent="0.25">
      <c r="A42" s="284" t="s">
        <v>1417</v>
      </c>
      <c r="B42" s="723">
        <f>'DJELOVANJE -proračun'!B36</f>
        <v>0</v>
      </c>
      <c r="C42" s="723"/>
      <c r="D42" s="723"/>
      <c r="E42" s="724"/>
    </row>
    <row r="43" spans="1:5" ht="20.100000000000001" customHeight="1" x14ac:dyDescent="0.25">
      <c r="A43" s="284" t="s">
        <v>1418</v>
      </c>
      <c r="B43" s="723">
        <f>'DJELOVANJE -proračun'!B37</f>
        <v>0</v>
      </c>
      <c r="C43" s="723"/>
      <c r="D43" s="723"/>
      <c r="E43" s="724"/>
    </row>
    <row r="44" spans="1:5" ht="20.100000000000001" customHeight="1" x14ac:dyDescent="0.25">
      <c r="A44" s="284" t="s">
        <v>1419</v>
      </c>
      <c r="B44" s="723">
        <f>'DJELOVANJE -proračun'!B38</f>
        <v>0</v>
      </c>
      <c r="C44" s="723"/>
      <c r="D44" s="723"/>
      <c r="E44" s="724"/>
    </row>
    <row r="45" spans="1:5" ht="20.100000000000001" customHeight="1" x14ac:dyDescent="0.25">
      <c r="A45" s="284" t="s">
        <v>1420</v>
      </c>
      <c r="B45" s="723">
        <f>'DJELOVANJE -proračun'!B39</f>
        <v>0</v>
      </c>
      <c r="C45" s="723"/>
      <c r="D45" s="723"/>
      <c r="E45" s="724"/>
    </row>
    <row r="46" spans="1:5" ht="20.100000000000001" customHeight="1" x14ac:dyDescent="0.25">
      <c r="A46" s="426" t="s">
        <v>1421</v>
      </c>
      <c r="B46" s="723">
        <f>'DJELOVANJE -proračun'!B40</f>
        <v>0</v>
      </c>
      <c r="C46" s="723"/>
      <c r="D46" s="723"/>
      <c r="E46" s="724"/>
    </row>
    <row r="47" spans="1:5" ht="20.100000000000001" customHeight="1" x14ac:dyDescent="0.25">
      <c r="A47" s="426" t="s">
        <v>1422</v>
      </c>
      <c r="B47" s="723">
        <f>'DJELOVANJE -proračun'!B41</f>
        <v>0</v>
      </c>
      <c r="C47" s="723"/>
      <c r="D47" s="723"/>
      <c r="E47" s="724"/>
    </row>
    <row r="48" spans="1:5" ht="20.100000000000001" customHeight="1" x14ac:dyDescent="0.25">
      <c r="A48" s="427" t="s">
        <v>1423</v>
      </c>
      <c r="B48" s="723">
        <f>'DJELOVANJE -proračun'!B42</f>
        <v>0</v>
      </c>
      <c r="C48" s="723"/>
      <c r="D48" s="723"/>
      <c r="E48" s="724"/>
    </row>
    <row r="49" spans="1:5" ht="20.100000000000001" customHeight="1" x14ac:dyDescent="0.25">
      <c r="A49" s="426" t="s">
        <v>1604</v>
      </c>
      <c r="B49" s="723">
        <f>'DJELOVANJE -proračun'!B43</f>
        <v>0</v>
      </c>
      <c r="C49" s="723"/>
      <c r="D49" s="723"/>
      <c r="E49" s="724"/>
    </row>
    <row r="50" spans="1:5" ht="20.100000000000001" customHeight="1" x14ac:dyDescent="0.25">
      <c r="A50" s="426" t="s">
        <v>1605</v>
      </c>
      <c r="B50" s="723">
        <f>'DJELOVANJE -proračun'!B44</f>
        <v>0</v>
      </c>
      <c r="C50" s="723"/>
      <c r="D50" s="723"/>
      <c r="E50" s="724"/>
    </row>
    <row r="51" spans="1:5" ht="20.100000000000001" customHeight="1" x14ac:dyDescent="0.25">
      <c r="A51" s="426" t="s">
        <v>1606</v>
      </c>
      <c r="B51" s="723">
        <f>'DJELOVANJE -proračun'!B45</f>
        <v>0</v>
      </c>
      <c r="C51" s="723"/>
      <c r="D51" s="723"/>
      <c r="E51" s="724"/>
    </row>
    <row r="52" spans="1:5" ht="20.100000000000001" customHeight="1" x14ac:dyDescent="0.25">
      <c r="A52" s="426" t="s">
        <v>1607</v>
      </c>
      <c r="B52" s="723">
        <f>'DJELOVANJE -proračun'!B46</f>
        <v>0</v>
      </c>
      <c r="C52" s="723"/>
      <c r="D52" s="723"/>
      <c r="E52" s="724"/>
    </row>
    <row r="53" spans="1:5" ht="20.100000000000001" customHeight="1" x14ac:dyDescent="0.25">
      <c r="A53" s="426" t="s">
        <v>1608</v>
      </c>
      <c r="B53" s="723">
        <f>'DJELOVANJE -proračun'!B47</f>
        <v>0</v>
      </c>
      <c r="C53" s="723"/>
      <c r="D53" s="723"/>
      <c r="E53" s="724"/>
    </row>
    <row r="54" spans="1:5" ht="20.100000000000001" customHeight="1" x14ac:dyDescent="0.25">
      <c r="A54" s="426" t="s">
        <v>1656</v>
      </c>
      <c r="B54" s="723">
        <f>'DJELOVANJE -proračun'!B48</f>
        <v>0</v>
      </c>
      <c r="C54" s="723"/>
      <c r="D54" s="723"/>
      <c r="E54" s="724"/>
    </row>
    <row r="55" spans="1:5" ht="20.100000000000001" customHeight="1" x14ac:dyDescent="0.25">
      <c r="A55" s="426" t="s">
        <v>1657</v>
      </c>
      <c r="B55" s="723">
        <f>'DJELOVANJE -proračun'!B49</f>
        <v>0</v>
      </c>
      <c r="C55" s="723"/>
      <c r="D55" s="723"/>
      <c r="E55" s="724"/>
    </row>
    <row r="56" spans="1:5" ht="20.100000000000001" customHeight="1" x14ac:dyDescent="0.25">
      <c r="A56" s="426" t="s">
        <v>1658</v>
      </c>
      <c r="B56" s="723">
        <f>'DJELOVANJE -proračun'!B50</f>
        <v>0</v>
      </c>
      <c r="C56" s="723"/>
      <c r="D56" s="723"/>
      <c r="E56" s="724"/>
    </row>
    <row r="57" spans="1:5" ht="20.100000000000001" customHeight="1" x14ac:dyDescent="0.25">
      <c r="A57" s="426" t="s">
        <v>1659</v>
      </c>
      <c r="B57" s="723">
        <f>'DJELOVANJE -proračun'!B51</f>
        <v>0</v>
      </c>
      <c r="C57" s="723"/>
      <c r="D57" s="723"/>
      <c r="E57" s="724"/>
    </row>
    <row r="58" spans="1:5" ht="20.100000000000001" customHeight="1" thickBot="1" x14ac:dyDescent="0.3">
      <c r="A58" s="322" t="s">
        <v>1660</v>
      </c>
      <c r="B58" s="733">
        <f>'DJELOVANJE -proračun'!B52</f>
        <v>0</v>
      </c>
      <c r="C58" s="733"/>
      <c r="D58" s="733"/>
      <c r="E58" s="734"/>
    </row>
    <row r="59" spans="1:5" ht="8.25" customHeight="1" thickBot="1" x14ac:dyDescent="0.3">
      <c r="A59" s="720"/>
      <c r="B59" s="721"/>
      <c r="C59" s="721"/>
      <c r="D59" s="721"/>
      <c r="E59" s="722"/>
    </row>
    <row r="60" spans="1:5" s="169" customFormat="1" ht="27.75" customHeight="1" x14ac:dyDescent="0.25">
      <c r="A60" s="188" t="s">
        <v>1471</v>
      </c>
      <c r="B60" s="748" t="s">
        <v>1565</v>
      </c>
      <c r="C60" s="749"/>
      <c r="D60" s="749"/>
      <c r="E60" s="750"/>
    </row>
    <row r="61" spans="1:5" s="169" customFormat="1" ht="18.75" x14ac:dyDescent="0.25">
      <c r="A61" s="193" t="s">
        <v>17</v>
      </c>
      <c r="B61" s="752" t="s">
        <v>1476</v>
      </c>
      <c r="C61" s="757"/>
      <c r="D61" s="753"/>
      <c r="E61" s="194" t="s">
        <v>0</v>
      </c>
    </row>
    <row r="62" spans="1:5" ht="20.25" customHeight="1" x14ac:dyDescent="0.25">
      <c r="A62" s="189" t="s">
        <v>1</v>
      </c>
      <c r="B62" s="718" t="s">
        <v>1564</v>
      </c>
      <c r="C62" s="751"/>
      <c r="D62" s="719"/>
      <c r="E62" s="226">
        <f>SUM(E63:E68,E71)</f>
        <v>0</v>
      </c>
    </row>
    <row r="63" spans="1:5" x14ac:dyDescent="0.25">
      <c r="A63" s="225" t="s">
        <v>1533</v>
      </c>
      <c r="B63" s="738" t="s">
        <v>23</v>
      </c>
      <c r="C63" s="739"/>
      <c r="D63" s="740"/>
      <c r="E63" s="227"/>
    </row>
    <row r="64" spans="1:5" ht="20.25" customHeight="1" x14ac:dyDescent="0.25">
      <c r="A64" s="225" t="s">
        <v>1534</v>
      </c>
      <c r="B64" s="738" t="s">
        <v>24</v>
      </c>
      <c r="C64" s="739"/>
      <c r="D64" s="740"/>
      <c r="E64" s="227"/>
    </row>
    <row r="65" spans="1:5" x14ac:dyDescent="0.25">
      <c r="A65" s="225" t="s">
        <v>1535</v>
      </c>
      <c r="B65" s="738" t="s">
        <v>1540</v>
      </c>
      <c r="C65" s="739"/>
      <c r="D65" s="740"/>
      <c r="E65" s="227"/>
    </row>
    <row r="66" spans="1:5" x14ac:dyDescent="0.25">
      <c r="A66" s="225" t="s">
        <v>1536</v>
      </c>
      <c r="B66" s="738" t="s">
        <v>1528</v>
      </c>
      <c r="C66" s="739"/>
      <c r="D66" s="740"/>
      <c r="E66" s="227"/>
    </row>
    <row r="67" spans="1:5" x14ac:dyDescent="0.25">
      <c r="A67" s="225" t="s">
        <v>1537</v>
      </c>
      <c r="B67" s="738" t="s">
        <v>1569</v>
      </c>
      <c r="C67" s="739"/>
      <c r="D67" s="740"/>
      <c r="E67" s="227"/>
    </row>
    <row r="68" spans="1:5" x14ac:dyDescent="0.25">
      <c r="A68" s="225" t="s">
        <v>1538</v>
      </c>
      <c r="B68" s="738" t="s">
        <v>1541</v>
      </c>
      <c r="C68" s="739"/>
      <c r="D68" s="740"/>
      <c r="E68" s="228">
        <f>SUM(E69:E70)</f>
        <v>0</v>
      </c>
    </row>
    <row r="69" spans="1:5" s="223" customFormat="1" x14ac:dyDescent="0.25">
      <c r="A69" s="222" t="s">
        <v>1610</v>
      </c>
      <c r="B69" s="725">
        <f>'DJELOVANJE -proračun'!B73:C73</f>
        <v>0</v>
      </c>
      <c r="C69" s="726"/>
      <c r="D69" s="727"/>
      <c r="E69" s="229"/>
    </row>
    <row r="70" spans="1:5" s="223" customFormat="1" x14ac:dyDescent="0.25">
      <c r="A70" s="222" t="s">
        <v>1611</v>
      </c>
      <c r="B70" s="725">
        <f>'DJELOVANJE -proračun'!B74:C74</f>
        <v>0</v>
      </c>
      <c r="C70" s="726"/>
      <c r="D70" s="727"/>
      <c r="E70" s="229"/>
    </row>
    <row r="71" spans="1:5" ht="16.5" customHeight="1" x14ac:dyDescent="0.25">
      <c r="A71" s="225" t="s">
        <v>1539</v>
      </c>
      <c r="B71" s="738" t="s">
        <v>1483</v>
      </c>
      <c r="C71" s="739"/>
      <c r="D71" s="740"/>
      <c r="E71" s="228">
        <f>SUM(E72:E76)</f>
        <v>0</v>
      </c>
    </row>
    <row r="72" spans="1:5" s="223" customFormat="1" ht="16.5" customHeight="1" x14ac:dyDescent="0.25">
      <c r="A72" s="224" t="s">
        <v>1612</v>
      </c>
      <c r="B72" s="725">
        <f>'DJELOVANJE -proračun'!B76:C76</f>
        <v>0</v>
      </c>
      <c r="C72" s="726"/>
      <c r="D72" s="727"/>
      <c r="E72" s="229"/>
    </row>
    <row r="73" spans="1:5" s="223" customFormat="1" ht="16.5" customHeight="1" x14ac:dyDescent="0.25">
      <c r="A73" s="224" t="s">
        <v>1613</v>
      </c>
      <c r="B73" s="725">
        <f>'DJELOVANJE -proračun'!B77:C77</f>
        <v>0</v>
      </c>
      <c r="C73" s="726"/>
      <c r="D73" s="727"/>
      <c r="E73" s="229"/>
    </row>
    <row r="74" spans="1:5" s="223" customFormat="1" ht="16.5" customHeight="1" x14ac:dyDescent="0.25">
      <c r="A74" s="224" t="s">
        <v>1614</v>
      </c>
      <c r="B74" s="725">
        <f>'DJELOVANJE -proračun'!B78:C78</f>
        <v>0</v>
      </c>
      <c r="C74" s="726"/>
      <c r="D74" s="727"/>
      <c r="E74" s="229"/>
    </row>
    <row r="75" spans="1:5" s="223" customFormat="1" ht="16.5" customHeight="1" x14ac:dyDescent="0.25">
      <c r="A75" s="224" t="s">
        <v>1615</v>
      </c>
      <c r="B75" s="725">
        <f>'DJELOVANJE -proračun'!B79:C79</f>
        <v>0</v>
      </c>
      <c r="C75" s="726"/>
      <c r="D75" s="727"/>
      <c r="E75" s="229"/>
    </row>
    <row r="76" spans="1:5" s="223" customFormat="1" ht="16.5" customHeight="1" x14ac:dyDescent="0.25">
      <c r="A76" s="224" t="s">
        <v>1616</v>
      </c>
      <c r="B76" s="725">
        <f>'DJELOVANJE -proračun'!B80:C80</f>
        <v>0</v>
      </c>
      <c r="C76" s="726"/>
      <c r="D76" s="727"/>
      <c r="E76" s="229"/>
    </row>
    <row r="77" spans="1:5" x14ac:dyDescent="0.25">
      <c r="A77" s="189" t="s">
        <v>2</v>
      </c>
      <c r="B77" s="718" t="s">
        <v>1566</v>
      </c>
      <c r="C77" s="751"/>
      <c r="D77" s="719"/>
      <c r="E77" s="226">
        <f>SUM(E78:E80)</f>
        <v>0</v>
      </c>
    </row>
    <row r="78" spans="1:5" x14ac:dyDescent="0.25">
      <c r="A78" s="190" t="s">
        <v>45</v>
      </c>
      <c r="B78" s="728"/>
      <c r="C78" s="729"/>
      <c r="D78" s="730"/>
      <c r="E78" s="227"/>
    </row>
    <row r="79" spans="1:5" x14ac:dyDescent="0.25">
      <c r="A79" s="190" t="s">
        <v>46</v>
      </c>
      <c r="B79" s="728"/>
      <c r="C79" s="729"/>
      <c r="D79" s="730"/>
      <c r="E79" s="227"/>
    </row>
    <row r="80" spans="1:5" x14ac:dyDescent="0.25">
      <c r="A80" s="190" t="s">
        <v>48</v>
      </c>
      <c r="B80" s="728"/>
      <c r="C80" s="729"/>
      <c r="D80" s="730"/>
      <c r="E80" s="227"/>
    </row>
    <row r="81" spans="1:5" s="170" customFormat="1" ht="20.25" thickBot="1" x14ac:dyDescent="0.3">
      <c r="A81" s="758" t="s">
        <v>1487</v>
      </c>
      <c r="B81" s="759"/>
      <c r="C81" s="759"/>
      <c r="D81" s="760"/>
      <c r="E81" s="191">
        <f>SUM(E62,E77)</f>
        <v>0</v>
      </c>
    </row>
    <row r="82" spans="1:5" s="170" customFormat="1" ht="20.25" thickBot="1" x14ac:dyDescent="0.3">
      <c r="A82" s="754"/>
      <c r="B82" s="755"/>
      <c r="C82" s="755"/>
      <c r="D82" s="755"/>
      <c r="E82" s="756"/>
    </row>
    <row r="83" spans="1:5" s="169" customFormat="1" ht="18.75" x14ac:dyDescent="0.25">
      <c r="A83" s="219" t="s">
        <v>1594</v>
      </c>
      <c r="B83" s="735" t="s">
        <v>1603</v>
      </c>
      <c r="C83" s="736"/>
      <c r="D83" s="736"/>
      <c r="E83" s="737"/>
    </row>
    <row r="84" spans="1:5" s="169" customFormat="1" ht="18.75" x14ac:dyDescent="0.25">
      <c r="A84" s="193" t="s">
        <v>17</v>
      </c>
      <c r="B84" s="752" t="s">
        <v>1476</v>
      </c>
      <c r="C84" s="753"/>
      <c r="D84" s="552" t="s">
        <v>1529</v>
      </c>
      <c r="E84" s="194" t="s">
        <v>0</v>
      </c>
    </row>
    <row r="85" spans="1:5" x14ac:dyDescent="0.25">
      <c r="A85" s="189" t="s">
        <v>1</v>
      </c>
      <c r="B85" s="181" t="s">
        <v>1563</v>
      </c>
      <c r="C85" s="182"/>
      <c r="D85" s="179">
        <f>D86</f>
        <v>0</v>
      </c>
      <c r="E85" s="230">
        <f>D85*140</f>
        <v>0</v>
      </c>
    </row>
    <row r="86" spans="1:5" x14ac:dyDescent="0.25">
      <c r="A86" s="167" t="s">
        <v>1533</v>
      </c>
      <c r="B86" s="741" t="s">
        <v>1490</v>
      </c>
      <c r="C86" s="742"/>
      <c r="D86" s="180"/>
      <c r="E86" s="227">
        <f>D86*140</f>
        <v>0</v>
      </c>
    </row>
    <row r="87" spans="1:5" x14ac:dyDescent="0.25">
      <c r="A87" s="189" t="s">
        <v>2</v>
      </c>
      <c r="B87" s="718" t="s">
        <v>1562</v>
      </c>
      <c r="C87" s="719"/>
      <c r="D87" s="174">
        <f>SUM(D88:D102)</f>
        <v>0</v>
      </c>
      <c r="E87" s="226">
        <f>SUM(E88:E102)</f>
        <v>0</v>
      </c>
    </row>
    <row r="88" spans="1:5" x14ac:dyDescent="0.25">
      <c r="A88" s="167" t="s">
        <v>45</v>
      </c>
      <c r="B88" s="741" t="s">
        <v>1530</v>
      </c>
      <c r="C88" s="742"/>
      <c r="D88" s="183"/>
      <c r="E88" s="227">
        <f>D88*50</f>
        <v>0</v>
      </c>
    </row>
    <row r="89" spans="1:5" x14ac:dyDescent="0.25">
      <c r="A89" s="167" t="s">
        <v>46</v>
      </c>
      <c r="B89" s="741" t="s">
        <v>1493</v>
      </c>
      <c r="C89" s="742"/>
      <c r="D89" s="183"/>
      <c r="E89" s="227">
        <f t="shared" ref="E89:E95" si="0">D89*50</f>
        <v>0</v>
      </c>
    </row>
    <row r="90" spans="1:5" x14ac:dyDescent="0.25">
      <c r="A90" s="167" t="s">
        <v>48</v>
      </c>
      <c r="B90" s="741" t="s">
        <v>1494</v>
      </c>
      <c r="C90" s="742"/>
      <c r="D90" s="183"/>
      <c r="E90" s="227">
        <f t="shared" si="0"/>
        <v>0</v>
      </c>
    </row>
    <row r="91" spans="1:5" x14ac:dyDescent="0.25">
      <c r="A91" s="167" t="s">
        <v>1417</v>
      </c>
      <c r="B91" s="741" t="s">
        <v>1495</v>
      </c>
      <c r="C91" s="742"/>
      <c r="D91" s="183"/>
      <c r="E91" s="227">
        <f t="shared" si="0"/>
        <v>0</v>
      </c>
    </row>
    <row r="92" spans="1:5" x14ac:dyDescent="0.25">
      <c r="A92" s="167" t="s">
        <v>1418</v>
      </c>
      <c r="B92" s="741" t="s">
        <v>1496</v>
      </c>
      <c r="C92" s="742"/>
      <c r="D92" s="183"/>
      <c r="E92" s="227">
        <f t="shared" si="0"/>
        <v>0</v>
      </c>
    </row>
    <row r="93" spans="1:5" x14ac:dyDescent="0.25">
      <c r="A93" s="167" t="s">
        <v>1419</v>
      </c>
      <c r="B93" s="741" t="s">
        <v>1497</v>
      </c>
      <c r="C93" s="742"/>
      <c r="D93" s="183"/>
      <c r="E93" s="227">
        <f t="shared" si="0"/>
        <v>0</v>
      </c>
    </row>
    <row r="94" spans="1:5" x14ac:dyDescent="0.25">
      <c r="A94" s="220" t="s">
        <v>1420</v>
      </c>
      <c r="B94" s="741" t="s">
        <v>1498</v>
      </c>
      <c r="C94" s="742"/>
      <c r="D94" s="183"/>
      <c r="E94" s="227">
        <f t="shared" si="0"/>
        <v>0</v>
      </c>
    </row>
    <row r="95" spans="1:5" x14ac:dyDescent="0.25">
      <c r="A95" s="167" t="s">
        <v>1421</v>
      </c>
      <c r="B95" s="741" t="s">
        <v>1499</v>
      </c>
      <c r="C95" s="742"/>
      <c r="D95" s="183"/>
      <c r="E95" s="227">
        <f t="shared" si="0"/>
        <v>0</v>
      </c>
    </row>
    <row r="96" spans="1:5" x14ac:dyDescent="0.25">
      <c r="A96" s="167" t="s">
        <v>1422</v>
      </c>
      <c r="B96" s="741" t="s">
        <v>1500</v>
      </c>
      <c r="C96" s="742"/>
      <c r="D96" s="183"/>
      <c r="E96" s="227">
        <f>D96*150</f>
        <v>0</v>
      </c>
    </row>
    <row r="97" spans="1:5" x14ac:dyDescent="0.25">
      <c r="A97" s="167" t="s">
        <v>1423</v>
      </c>
      <c r="B97" s="741" t="s">
        <v>1501</v>
      </c>
      <c r="C97" s="742"/>
      <c r="D97" s="183"/>
      <c r="E97" s="227">
        <f>D97*100</f>
        <v>0</v>
      </c>
    </row>
    <row r="98" spans="1:5" x14ac:dyDescent="0.25">
      <c r="A98" s="167" t="s">
        <v>1604</v>
      </c>
      <c r="B98" s="741" t="s">
        <v>1502</v>
      </c>
      <c r="C98" s="742"/>
      <c r="D98" s="183"/>
      <c r="E98" s="227">
        <f>D98*100</f>
        <v>0</v>
      </c>
    </row>
    <row r="99" spans="1:5" x14ac:dyDescent="0.25">
      <c r="A99" s="167" t="s">
        <v>1605</v>
      </c>
      <c r="B99" s="741" t="s">
        <v>1503</v>
      </c>
      <c r="C99" s="742"/>
      <c r="D99" s="183"/>
      <c r="E99" s="227">
        <f>D99*120</f>
        <v>0</v>
      </c>
    </row>
    <row r="100" spans="1:5" x14ac:dyDescent="0.25">
      <c r="A100" s="167" t="s">
        <v>1606</v>
      </c>
      <c r="B100" s="741" t="s">
        <v>1504</v>
      </c>
      <c r="C100" s="742"/>
      <c r="D100" s="183"/>
      <c r="E100" s="227">
        <f>D100*20</f>
        <v>0</v>
      </c>
    </row>
    <row r="101" spans="1:5" x14ac:dyDescent="0.25">
      <c r="A101" s="167" t="s">
        <v>1607</v>
      </c>
      <c r="B101" s="741" t="s">
        <v>1505</v>
      </c>
      <c r="C101" s="742"/>
      <c r="D101" s="183"/>
      <c r="E101" s="227"/>
    </row>
    <row r="102" spans="1:5" x14ac:dyDescent="0.25">
      <c r="A102" s="167" t="s">
        <v>1608</v>
      </c>
      <c r="B102" s="741" t="s">
        <v>1506</v>
      </c>
      <c r="C102" s="742"/>
      <c r="D102" s="172"/>
      <c r="E102" s="227"/>
    </row>
    <row r="103" spans="1:5" x14ac:dyDescent="0.25">
      <c r="A103" s="192" t="s">
        <v>3</v>
      </c>
      <c r="B103" s="718" t="s">
        <v>1561</v>
      </c>
      <c r="C103" s="719"/>
      <c r="D103" s="428"/>
      <c r="E103" s="230">
        <f>E104</f>
        <v>0</v>
      </c>
    </row>
    <row r="104" spans="1:5" x14ac:dyDescent="0.25">
      <c r="A104" s="167" t="s">
        <v>1560</v>
      </c>
      <c r="B104" s="746"/>
      <c r="C104" s="747"/>
      <c r="D104" s="429"/>
      <c r="E104" s="227">
        <f>D104*15</f>
        <v>0</v>
      </c>
    </row>
    <row r="105" spans="1:5" s="169" customFormat="1" ht="20.25" thickBot="1" x14ac:dyDescent="0.3">
      <c r="A105" s="758" t="s">
        <v>1509</v>
      </c>
      <c r="B105" s="759"/>
      <c r="C105" s="759"/>
      <c r="D105" s="760"/>
      <c r="E105" s="231">
        <f>SUM(E85,E87,E103)</f>
        <v>0</v>
      </c>
    </row>
    <row r="106" spans="1:5" s="169" customFormat="1" ht="18.75" x14ac:dyDescent="0.25">
      <c r="A106" s="785" t="s">
        <v>1609</v>
      </c>
      <c r="B106" s="786"/>
      <c r="C106" s="786"/>
      <c r="D106" s="787"/>
      <c r="E106" s="232">
        <f>E81+E105</f>
        <v>0</v>
      </c>
    </row>
    <row r="107" spans="1:5" ht="9" customHeight="1" x14ac:dyDescent="0.25"/>
    <row r="108" spans="1:5" ht="15.75" customHeight="1" x14ac:dyDescent="0.25">
      <c r="A108" s="783" t="s">
        <v>1531</v>
      </c>
      <c r="B108" s="783"/>
      <c r="C108" s="783"/>
      <c r="D108" s="783"/>
      <c r="E108" s="783"/>
    </row>
    <row r="109" spans="1:5" x14ac:dyDescent="0.25">
      <c r="A109" s="783"/>
      <c r="B109" s="783"/>
      <c r="C109" s="783"/>
      <c r="D109" s="783"/>
      <c r="E109" s="783"/>
    </row>
    <row r="110" spans="1:5" x14ac:dyDescent="0.25">
      <c r="A110" s="783"/>
      <c r="B110" s="783"/>
      <c r="C110" s="783"/>
      <c r="D110" s="783"/>
      <c r="E110" s="783"/>
    </row>
    <row r="112" spans="1:5" x14ac:dyDescent="0.25">
      <c r="B112" s="173"/>
      <c r="C112" s="57" t="s">
        <v>14</v>
      </c>
    </row>
    <row r="114" spans="4:5" x14ac:dyDescent="0.25">
      <c r="D114" s="784"/>
      <c r="E114" s="784"/>
    </row>
    <row r="115" spans="4:5" x14ac:dyDescent="0.25">
      <c r="D115" s="782" t="s">
        <v>1532</v>
      </c>
      <c r="E115" s="782"/>
    </row>
  </sheetData>
  <sheetProtection selectLockedCells="1"/>
  <mergeCells count="99">
    <mergeCell ref="B40:E40"/>
    <mergeCell ref="B39:E39"/>
    <mergeCell ref="B47:E47"/>
    <mergeCell ref="B52:E52"/>
    <mergeCell ref="B51:E51"/>
    <mergeCell ref="B50:E50"/>
    <mergeCell ref="B45:E45"/>
    <mergeCell ref="D115:E115"/>
    <mergeCell ref="B98:C98"/>
    <mergeCell ref="B97:C97"/>
    <mergeCell ref="B63:D63"/>
    <mergeCell ref="B64:D64"/>
    <mergeCell ref="B90:C90"/>
    <mergeCell ref="A108:E110"/>
    <mergeCell ref="D114:E114"/>
    <mergeCell ref="B65:D65"/>
    <mergeCell ref="A106:D106"/>
    <mergeCell ref="A105:D105"/>
    <mergeCell ref="B66:D66"/>
    <mergeCell ref="B67:D67"/>
    <mergeCell ref="B68:D68"/>
    <mergeCell ref="B88:C88"/>
    <mergeCell ref="B89:C89"/>
    <mergeCell ref="A7:E7"/>
    <mergeCell ref="B23:E23"/>
    <mergeCell ref="B24:E24"/>
    <mergeCell ref="B25:E25"/>
    <mergeCell ref="B26:E26"/>
    <mergeCell ref="B22:E22"/>
    <mergeCell ref="B8:E8"/>
    <mergeCell ref="C19:E19"/>
    <mergeCell ref="C13:E13"/>
    <mergeCell ref="C15:E15"/>
    <mergeCell ref="A20:E20"/>
    <mergeCell ref="C9:E9"/>
    <mergeCell ref="C10:E10"/>
    <mergeCell ref="B21:E21"/>
    <mergeCell ref="C18:E18"/>
    <mergeCell ref="C16:E16"/>
    <mergeCell ref="C17:E17"/>
    <mergeCell ref="B104:C104"/>
    <mergeCell ref="B87:C87"/>
    <mergeCell ref="B60:E60"/>
    <mergeCell ref="B77:D77"/>
    <mergeCell ref="B96:C96"/>
    <mergeCell ref="B102:C102"/>
    <mergeCell ref="B100:C100"/>
    <mergeCell ref="B101:C101"/>
    <mergeCell ref="B99:C99"/>
    <mergeCell ref="B84:C84"/>
    <mergeCell ref="A82:E82"/>
    <mergeCell ref="B61:D61"/>
    <mergeCell ref="A81:D81"/>
    <mergeCell ref="B86:C86"/>
    <mergeCell ref="B62:D62"/>
    <mergeCell ref="B95:C95"/>
    <mergeCell ref="B80:D80"/>
    <mergeCell ref="B92:C92"/>
    <mergeCell ref="B91:C91"/>
    <mergeCell ref="B94:C94"/>
    <mergeCell ref="B93:C93"/>
    <mergeCell ref="B79:D79"/>
    <mergeCell ref="B83:E83"/>
    <mergeCell ref="B69:D69"/>
    <mergeCell ref="B70:D70"/>
    <mergeCell ref="B72:D72"/>
    <mergeCell ref="B71:D71"/>
    <mergeCell ref="B54:E54"/>
    <mergeCell ref="B55:E55"/>
    <mergeCell ref="B31:E31"/>
    <mergeCell ref="B32:E32"/>
    <mergeCell ref="B78:D78"/>
    <mergeCell ref="B33:E33"/>
    <mergeCell ref="B34:E34"/>
    <mergeCell ref="B35:E35"/>
    <mergeCell ref="B38:E38"/>
    <mergeCell ref="B58:E58"/>
    <mergeCell ref="B36:E36"/>
    <mergeCell ref="B37:E37"/>
    <mergeCell ref="B46:E46"/>
    <mergeCell ref="B53:E53"/>
    <mergeCell ref="B49:E49"/>
    <mergeCell ref="B48:E48"/>
    <mergeCell ref="B27:E27"/>
    <mergeCell ref="B28:E28"/>
    <mergeCell ref="B30:E30"/>
    <mergeCell ref="B29:E29"/>
    <mergeCell ref="B103:C103"/>
    <mergeCell ref="A59:E59"/>
    <mergeCell ref="B41:E41"/>
    <mergeCell ref="B42:E42"/>
    <mergeCell ref="B43:E43"/>
    <mergeCell ref="B44:E44"/>
    <mergeCell ref="B73:D73"/>
    <mergeCell ref="B74:D74"/>
    <mergeCell ref="B75:D75"/>
    <mergeCell ref="B76:D76"/>
    <mergeCell ref="B57:E57"/>
    <mergeCell ref="B56:E56"/>
  </mergeCells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3"/>
  <sheetViews>
    <sheetView zoomScale="70" zoomScaleNormal="70" workbookViewId="0">
      <selection activeCell="D1" sqref="D1:P1"/>
    </sheetView>
  </sheetViews>
  <sheetFormatPr defaultRowHeight="15.75" x14ac:dyDescent="0.25"/>
  <cols>
    <col min="1" max="1" width="7.28515625" style="396" customWidth="1"/>
    <col min="2" max="2" width="43.5703125" style="396" customWidth="1"/>
    <col min="3" max="3" width="17.5703125" style="320" customWidth="1"/>
    <col min="4" max="4" width="17.42578125" style="320" customWidth="1"/>
    <col min="5" max="5" width="17.85546875" style="320" customWidth="1"/>
    <col min="6" max="6" width="17.140625" style="320" customWidth="1"/>
    <col min="7" max="7" width="16.140625" style="320" customWidth="1"/>
    <col min="8" max="8" width="16.5703125" style="320" customWidth="1"/>
    <col min="9" max="9" width="16.7109375" style="320" customWidth="1"/>
    <col min="10" max="10" width="16.5703125" style="320" customWidth="1"/>
    <col min="11" max="11" width="17.140625" style="320" customWidth="1"/>
    <col min="12" max="12" width="17.28515625" style="320" customWidth="1"/>
    <col min="13" max="13" width="16.28515625" style="320" customWidth="1"/>
    <col min="14" max="14" width="16.5703125" style="320" customWidth="1"/>
    <col min="15" max="15" width="16.85546875" style="320" customWidth="1"/>
    <col min="16" max="16" width="16.5703125" style="320" customWidth="1"/>
    <col min="17" max="16384" width="9.140625" style="396"/>
  </cols>
  <sheetData>
    <row r="1" spans="1:17" ht="35.25" customHeight="1" thickBot="1" x14ac:dyDescent="0.3">
      <c r="A1" s="788" t="s">
        <v>1647</v>
      </c>
      <c r="B1" s="789"/>
      <c r="C1" s="789"/>
      <c r="D1" s="790">
        <f>'DJELOVANJE-opis'!C16:F16</f>
        <v>0</v>
      </c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1"/>
      <c r="Q1" s="285"/>
    </row>
    <row r="2" spans="1:17" s="392" customFormat="1" ht="16.5" thickBot="1" x14ac:dyDescent="0.3">
      <c r="A2" s="286" t="s">
        <v>17</v>
      </c>
      <c r="B2" s="287" t="s">
        <v>1476</v>
      </c>
      <c r="C2" s="288" t="s">
        <v>1477</v>
      </c>
      <c r="D2" s="289" t="s">
        <v>1511</v>
      </c>
      <c r="E2" s="290" t="s">
        <v>1512</v>
      </c>
      <c r="F2" s="291" t="s">
        <v>1513</v>
      </c>
      <c r="G2" s="291" t="s">
        <v>1514</v>
      </c>
      <c r="H2" s="291" t="s">
        <v>1515</v>
      </c>
      <c r="I2" s="291" t="s">
        <v>1516</v>
      </c>
      <c r="J2" s="291" t="s">
        <v>1517</v>
      </c>
      <c r="K2" s="291" t="s">
        <v>1518</v>
      </c>
      <c r="L2" s="291" t="s">
        <v>1519</v>
      </c>
      <c r="M2" s="291" t="s">
        <v>1520</v>
      </c>
      <c r="N2" s="291" t="s">
        <v>1521</v>
      </c>
      <c r="O2" s="291" t="s">
        <v>1522</v>
      </c>
      <c r="P2" s="292" t="s">
        <v>1523</v>
      </c>
    </row>
    <row r="3" spans="1:17" ht="18.75" customHeight="1" thickBot="1" x14ac:dyDescent="0.3">
      <c r="A3" s="792" t="s">
        <v>1478</v>
      </c>
      <c r="B3" s="793"/>
      <c r="C3" s="793"/>
      <c r="D3" s="793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  <c r="P3" s="795"/>
    </row>
    <row r="4" spans="1:17" ht="15.75" customHeight="1" x14ac:dyDescent="0.25">
      <c r="A4" s="293" t="s">
        <v>1533</v>
      </c>
      <c r="B4" s="294" t="s">
        <v>1564</v>
      </c>
      <c r="C4" s="295">
        <f>SUM(C5:C13)</f>
        <v>0</v>
      </c>
      <c r="D4" s="296">
        <f>SUM(D5:D13)</f>
        <v>0</v>
      </c>
      <c r="E4" s="297">
        <f t="shared" ref="E4:P4" si="0">SUM(E5:E13)</f>
        <v>0</v>
      </c>
      <c r="F4" s="298">
        <f t="shared" si="0"/>
        <v>0</v>
      </c>
      <c r="G4" s="298">
        <f t="shared" si="0"/>
        <v>0</v>
      </c>
      <c r="H4" s="298">
        <f t="shared" si="0"/>
        <v>0</v>
      </c>
      <c r="I4" s="298">
        <f t="shared" si="0"/>
        <v>0</v>
      </c>
      <c r="J4" s="298">
        <f t="shared" si="0"/>
        <v>0</v>
      </c>
      <c r="K4" s="298">
        <f t="shared" si="0"/>
        <v>0</v>
      </c>
      <c r="L4" s="298">
        <f t="shared" si="0"/>
        <v>0</v>
      </c>
      <c r="M4" s="298">
        <f t="shared" si="0"/>
        <v>0</v>
      </c>
      <c r="N4" s="298">
        <f t="shared" si="0"/>
        <v>0</v>
      </c>
      <c r="O4" s="298">
        <f t="shared" si="0"/>
        <v>0</v>
      </c>
      <c r="P4" s="299">
        <f t="shared" si="0"/>
        <v>0</v>
      </c>
    </row>
    <row r="5" spans="1:17" ht="20.25" customHeight="1" x14ac:dyDescent="0.25">
      <c r="A5" s="27" t="s">
        <v>1479</v>
      </c>
      <c r="B5" s="397" t="s">
        <v>23</v>
      </c>
      <c r="C5" s="300">
        <f>Plan!E63</f>
        <v>0</v>
      </c>
      <c r="D5" s="301">
        <f>SUM(E5:P5)</f>
        <v>0</v>
      </c>
      <c r="E5" s="433"/>
      <c r="F5" s="554"/>
      <c r="G5" s="554"/>
      <c r="H5" s="554"/>
      <c r="I5" s="554"/>
      <c r="J5" s="554"/>
      <c r="K5" s="554"/>
      <c r="L5" s="554"/>
      <c r="M5" s="554"/>
      <c r="N5" s="233"/>
      <c r="O5" s="233"/>
      <c r="P5" s="277"/>
    </row>
    <row r="6" spans="1:17" x14ac:dyDescent="0.25">
      <c r="A6" s="27" t="s">
        <v>1480</v>
      </c>
      <c r="B6" s="397" t="s">
        <v>24</v>
      </c>
      <c r="C6" s="300">
        <f>Plan!E64</f>
        <v>0</v>
      </c>
      <c r="D6" s="301">
        <f t="shared" ref="D6:D22" si="1">SUM(E6:P6)</f>
        <v>0</v>
      </c>
      <c r="E6" s="433"/>
      <c r="F6" s="554"/>
      <c r="G6" s="554"/>
      <c r="H6" s="554"/>
      <c r="I6" s="554"/>
      <c r="J6" s="554"/>
      <c r="K6" s="554"/>
      <c r="L6" s="554"/>
      <c r="M6" s="554"/>
      <c r="N6" s="233"/>
      <c r="O6" s="233"/>
      <c r="P6" s="277"/>
    </row>
    <row r="7" spans="1:17" x14ac:dyDescent="0.25">
      <c r="A7" s="27" t="s">
        <v>1481</v>
      </c>
      <c r="B7" s="397" t="s">
        <v>1570</v>
      </c>
      <c r="C7" s="300">
        <f>Plan!E65</f>
        <v>0</v>
      </c>
      <c r="D7" s="301">
        <f t="shared" si="1"/>
        <v>0</v>
      </c>
      <c r="E7" s="433"/>
      <c r="F7" s="554"/>
      <c r="G7" s="554"/>
      <c r="H7" s="554"/>
      <c r="I7" s="554"/>
      <c r="J7" s="554"/>
      <c r="K7" s="554"/>
      <c r="L7" s="554"/>
      <c r="M7" s="554"/>
      <c r="N7" s="233"/>
      <c r="O7" s="233"/>
      <c r="P7" s="277"/>
    </row>
    <row r="8" spans="1:17" x14ac:dyDescent="0.25">
      <c r="A8" s="27" t="s">
        <v>1482</v>
      </c>
      <c r="B8" s="397" t="s">
        <v>225</v>
      </c>
      <c r="C8" s="300">
        <f>Plan!E66</f>
        <v>0</v>
      </c>
      <c r="D8" s="301">
        <f t="shared" si="1"/>
        <v>0</v>
      </c>
      <c r="E8" s="433"/>
      <c r="F8" s="554"/>
      <c r="G8" s="554"/>
      <c r="H8" s="554"/>
      <c r="I8" s="554"/>
      <c r="J8" s="554"/>
      <c r="K8" s="554"/>
      <c r="L8" s="554"/>
      <c r="M8" s="554"/>
      <c r="N8" s="233"/>
      <c r="O8" s="233"/>
      <c r="P8" s="277"/>
    </row>
    <row r="9" spans="1:17" x14ac:dyDescent="0.25">
      <c r="A9" s="27" t="s">
        <v>1542</v>
      </c>
      <c r="B9" s="397" t="s">
        <v>1571</v>
      </c>
      <c r="C9" s="300">
        <f>Plan!E67</f>
        <v>0</v>
      </c>
      <c r="D9" s="301">
        <f t="shared" si="1"/>
        <v>0</v>
      </c>
      <c r="E9" s="433"/>
      <c r="F9" s="554"/>
      <c r="G9" s="554"/>
      <c r="H9" s="554"/>
      <c r="I9" s="554"/>
      <c r="J9" s="554"/>
      <c r="K9" s="554"/>
      <c r="L9" s="554"/>
      <c r="M9" s="554"/>
      <c r="N9" s="233"/>
      <c r="O9" s="233"/>
      <c r="P9" s="277"/>
    </row>
    <row r="10" spans="1:17" x14ac:dyDescent="0.25">
      <c r="A10" s="27" t="s">
        <v>1543</v>
      </c>
      <c r="B10" s="397" t="s">
        <v>1541</v>
      </c>
      <c r="C10" s="33">
        <f>Plan!E68</f>
        <v>0</v>
      </c>
      <c r="D10" s="302">
        <f t="shared" si="1"/>
        <v>0</v>
      </c>
      <c r="E10" s="303">
        <f>SUM(E11:E12)</f>
        <v>0</v>
      </c>
      <c r="F10" s="303">
        <f t="shared" ref="F10:P10" si="2">SUM(F11:F12)</f>
        <v>0</v>
      </c>
      <c r="G10" s="303">
        <f t="shared" si="2"/>
        <v>0</v>
      </c>
      <c r="H10" s="303">
        <f t="shared" si="2"/>
        <v>0</v>
      </c>
      <c r="I10" s="303">
        <f t="shared" si="2"/>
        <v>0</v>
      </c>
      <c r="J10" s="303">
        <f t="shared" si="2"/>
        <v>0</v>
      </c>
      <c r="K10" s="303">
        <f t="shared" si="2"/>
        <v>0</v>
      </c>
      <c r="L10" s="303">
        <f t="shared" si="2"/>
        <v>0</v>
      </c>
      <c r="M10" s="303">
        <f t="shared" si="2"/>
        <v>0</v>
      </c>
      <c r="N10" s="303">
        <f t="shared" si="2"/>
        <v>0</v>
      </c>
      <c r="O10" s="303">
        <f t="shared" si="2"/>
        <v>0</v>
      </c>
      <c r="P10" s="303">
        <f t="shared" si="2"/>
        <v>0</v>
      </c>
    </row>
    <row r="11" spans="1:17" s="394" customFormat="1" x14ac:dyDescent="0.25">
      <c r="A11" s="325"/>
      <c r="B11" s="326">
        <f>Plan!B69</f>
        <v>0</v>
      </c>
      <c r="C11" s="304">
        <f>Plan!E69</f>
        <v>0</v>
      </c>
      <c r="D11" s="305">
        <f t="shared" si="1"/>
        <v>0</v>
      </c>
      <c r="E11" s="434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424"/>
    </row>
    <row r="12" spans="1:17" s="394" customFormat="1" x14ac:dyDescent="0.25">
      <c r="A12" s="325"/>
      <c r="B12" s="326">
        <f>Plan!B70</f>
        <v>0</v>
      </c>
      <c r="C12" s="304">
        <f>Plan!E70</f>
        <v>0</v>
      </c>
      <c r="D12" s="305">
        <f t="shared" si="1"/>
        <v>0</v>
      </c>
      <c r="E12" s="434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424"/>
    </row>
    <row r="13" spans="1:17" x14ac:dyDescent="0.25">
      <c r="A13" s="27" t="s">
        <v>1544</v>
      </c>
      <c r="B13" s="397" t="s">
        <v>1483</v>
      </c>
      <c r="C13" s="33">
        <f>Plan!E71</f>
        <v>0</v>
      </c>
      <c r="D13" s="302">
        <f t="shared" si="1"/>
        <v>0</v>
      </c>
      <c r="E13" s="303">
        <f>SUM(E14:E18)</f>
        <v>0</v>
      </c>
      <c r="F13" s="303">
        <f t="shared" ref="F13:P13" si="3">SUM(F14:F18)</f>
        <v>0</v>
      </c>
      <c r="G13" s="303">
        <f t="shared" si="3"/>
        <v>0</v>
      </c>
      <c r="H13" s="303">
        <f t="shared" si="3"/>
        <v>0</v>
      </c>
      <c r="I13" s="303">
        <f t="shared" si="3"/>
        <v>0</v>
      </c>
      <c r="J13" s="303">
        <f t="shared" si="3"/>
        <v>0</v>
      </c>
      <c r="K13" s="303">
        <f t="shared" si="3"/>
        <v>0</v>
      </c>
      <c r="L13" s="303">
        <f t="shared" si="3"/>
        <v>0</v>
      </c>
      <c r="M13" s="303">
        <f t="shared" si="3"/>
        <v>0</v>
      </c>
      <c r="N13" s="303">
        <f t="shared" si="3"/>
        <v>0</v>
      </c>
      <c r="O13" s="303">
        <f t="shared" si="3"/>
        <v>0</v>
      </c>
      <c r="P13" s="303">
        <f t="shared" si="3"/>
        <v>0</v>
      </c>
    </row>
    <row r="14" spans="1:17" s="394" customFormat="1" x14ac:dyDescent="0.25">
      <c r="A14" s="323"/>
      <c r="B14" s="324">
        <f>Plan!B72</f>
        <v>0</v>
      </c>
      <c r="C14" s="304">
        <f>Plan!E72</f>
        <v>0</v>
      </c>
      <c r="D14" s="305">
        <f t="shared" si="1"/>
        <v>0</v>
      </c>
      <c r="E14" s="434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424"/>
    </row>
    <row r="15" spans="1:17" s="394" customFormat="1" x14ac:dyDescent="0.25">
      <c r="A15" s="323"/>
      <c r="B15" s="324">
        <f>Plan!B73</f>
        <v>0</v>
      </c>
      <c r="C15" s="304">
        <f>Plan!E73</f>
        <v>0</v>
      </c>
      <c r="D15" s="305">
        <f t="shared" si="1"/>
        <v>0</v>
      </c>
      <c r="E15" s="434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424"/>
    </row>
    <row r="16" spans="1:17" s="394" customFormat="1" x14ac:dyDescent="0.25">
      <c r="A16" s="323"/>
      <c r="B16" s="324">
        <f>Plan!B74</f>
        <v>0</v>
      </c>
      <c r="C16" s="304">
        <f>Plan!E74</f>
        <v>0</v>
      </c>
      <c r="D16" s="305">
        <f t="shared" si="1"/>
        <v>0</v>
      </c>
      <c r="E16" s="434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424"/>
    </row>
    <row r="17" spans="1:16" s="394" customFormat="1" x14ac:dyDescent="0.25">
      <c r="A17" s="323"/>
      <c r="B17" s="324">
        <f>Plan!B75</f>
        <v>0</v>
      </c>
      <c r="C17" s="304">
        <f>Plan!E75</f>
        <v>0</v>
      </c>
      <c r="D17" s="305">
        <f t="shared" si="1"/>
        <v>0</v>
      </c>
      <c r="E17" s="434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424"/>
    </row>
    <row r="18" spans="1:16" s="394" customFormat="1" x14ac:dyDescent="0.25">
      <c r="A18" s="323"/>
      <c r="B18" s="324">
        <f>Plan!B76</f>
        <v>0</v>
      </c>
      <c r="C18" s="304">
        <f>Plan!E76</f>
        <v>0</v>
      </c>
      <c r="D18" s="305">
        <f t="shared" si="1"/>
        <v>0</v>
      </c>
      <c r="E18" s="434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424"/>
    </row>
    <row r="19" spans="1:16" ht="15.75" customHeight="1" x14ac:dyDescent="0.25">
      <c r="A19" s="29" t="s">
        <v>1534</v>
      </c>
      <c r="B19" s="306" t="s">
        <v>1566</v>
      </c>
      <c r="C19" s="307">
        <f>SUM(C20:C22)</f>
        <v>0</v>
      </c>
      <c r="D19" s="308">
        <f>SUM(D20:D22)</f>
        <v>0</v>
      </c>
      <c r="E19" s="309">
        <f t="shared" ref="E19:P19" si="4">SUM(E20:E22)</f>
        <v>0</v>
      </c>
      <c r="F19" s="307">
        <f t="shared" si="4"/>
        <v>0</v>
      </c>
      <c r="G19" s="307">
        <f t="shared" si="4"/>
        <v>0</v>
      </c>
      <c r="H19" s="307">
        <f t="shared" si="4"/>
        <v>0</v>
      </c>
      <c r="I19" s="307">
        <f t="shared" si="4"/>
        <v>0</v>
      </c>
      <c r="J19" s="307">
        <f t="shared" si="4"/>
        <v>0</v>
      </c>
      <c r="K19" s="307">
        <f t="shared" si="4"/>
        <v>0</v>
      </c>
      <c r="L19" s="307">
        <f t="shared" si="4"/>
        <v>0</v>
      </c>
      <c r="M19" s="307">
        <f t="shared" si="4"/>
        <v>0</v>
      </c>
      <c r="N19" s="307">
        <f t="shared" si="4"/>
        <v>0</v>
      </c>
      <c r="O19" s="307">
        <f t="shared" si="4"/>
        <v>0</v>
      </c>
      <c r="P19" s="308">
        <f t="shared" si="4"/>
        <v>0</v>
      </c>
    </row>
    <row r="20" spans="1:16" s="394" customFormat="1" x14ac:dyDescent="0.25">
      <c r="A20" s="325" t="s">
        <v>1484</v>
      </c>
      <c r="B20" s="326">
        <f>Plan!B78</f>
        <v>0</v>
      </c>
      <c r="C20" s="304">
        <f>Plan!E78</f>
        <v>0</v>
      </c>
      <c r="D20" s="305">
        <f t="shared" si="1"/>
        <v>0</v>
      </c>
      <c r="E20" s="434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424"/>
    </row>
    <row r="21" spans="1:16" s="394" customFormat="1" x14ac:dyDescent="0.25">
      <c r="A21" s="325" t="s">
        <v>1485</v>
      </c>
      <c r="B21" s="326">
        <f>Plan!B79</f>
        <v>0</v>
      </c>
      <c r="C21" s="304">
        <f>Plan!E79</f>
        <v>0</v>
      </c>
      <c r="D21" s="305">
        <f t="shared" si="1"/>
        <v>0</v>
      </c>
      <c r="E21" s="434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424"/>
    </row>
    <row r="22" spans="1:16" s="394" customFormat="1" x14ac:dyDescent="0.25">
      <c r="A22" s="325" t="s">
        <v>1486</v>
      </c>
      <c r="B22" s="326">
        <f>Plan!B80</f>
        <v>0</v>
      </c>
      <c r="C22" s="304">
        <f>Plan!E80</f>
        <v>0</v>
      </c>
      <c r="D22" s="305">
        <f t="shared" si="1"/>
        <v>0</v>
      </c>
      <c r="E22" s="434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424"/>
    </row>
    <row r="23" spans="1:16" s="22" customFormat="1" ht="16.5" thickBot="1" x14ac:dyDescent="0.3">
      <c r="A23" s="796" t="s">
        <v>1487</v>
      </c>
      <c r="B23" s="797"/>
      <c r="C23" s="310">
        <f>SUM(C4,C19)</f>
        <v>0</v>
      </c>
      <c r="D23" s="310">
        <f t="shared" ref="D23:P23" si="5">SUM(D4,D19)</f>
        <v>0</v>
      </c>
      <c r="E23" s="310">
        <f t="shared" si="5"/>
        <v>0</v>
      </c>
      <c r="F23" s="310">
        <f t="shared" si="5"/>
        <v>0</v>
      </c>
      <c r="G23" s="310">
        <f t="shared" si="5"/>
        <v>0</v>
      </c>
      <c r="H23" s="310">
        <f t="shared" si="5"/>
        <v>0</v>
      </c>
      <c r="I23" s="310">
        <f t="shared" si="5"/>
        <v>0</v>
      </c>
      <c r="J23" s="310">
        <f t="shared" si="5"/>
        <v>0</v>
      </c>
      <c r="K23" s="310">
        <f t="shared" si="5"/>
        <v>0</v>
      </c>
      <c r="L23" s="310">
        <f t="shared" si="5"/>
        <v>0</v>
      </c>
      <c r="M23" s="310">
        <f t="shared" si="5"/>
        <v>0</v>
      </c>
      <c r="N23" s="310">
        <f t="shared" si="5"/>
        <v>0</v>
      </c>
      <c r="O23" s="310">
        <f t="shared" si="5"/>
        <v>0</v>
      </c>
      <c r="P23" s="310">
        <f t="shared" si="5"/>
        <v>0</v>
      </c>
    </row>
    <row r="24" spans="1:16" ht="22.5" customHeight="1" thickBot="1" x14ac:dyDescent="0.3">
      <c r="A24" s="800" t="s">
        <v>1488</v>
      </c>
      <c r="B24" s="801"/>
      <c r="C24" s="801"/>
      <c r="D24" s="801"/>
      <c r="E24" s="802"/>
      <c r="F24" s="802"/>
      <c r="G24" s="802"/>
      <c r="H24" s="802"/>
      <c r="I24" s="802"/>
      <c r="J24" s="802"/>
      <c r="K24" s="802"/>
      <c r="L24" s="802"/>
      <c r="M24" s="802"/>
      <c r="N24" s="802"/>
      <c r="O24" s="802"/>
      <c r="P24" s="803"/>
    </row>
    <row r="25" spans="1:16" s="392" customFormat="1" ht="15.75" customHeight="1" x14ac:dyDescent="0.25">
      <c r="A25" s="293" t="s">
        <v>45</v>
      </c>
      <c r="B25" s="294" t="s">
        <v>1563</v>
      </c>
      <c r="C25" s="295">
        <f>C26*140</f>
        <v>0</v>
      </c>
      <c r="D25" s="296">
        <f>D26*70</f>
        <v>0</v>
      </c>
      <c r="E25" s="313">
        <f>E26*70</f>
        <v>0</v>
      </c>
      <c r="F25" s="313">
        <f t="shared" ref="F25:P25" si="6">F26*70</f>
        <v>0</v>
      </c>
      <c r="G25" s="313">
        <f t="shared" si="6"/>
        <v>0</v>
      </c>
      <c r="H25" s="313">
        <f t="shared" si="6"/>
        <v>0</v>
      </c>
      <c r="I25" s="313">
        <f t="shared" si="6"/>
        <v>0</v>
      </c>
      <c r="J25" s="313">
        <f t="shared" si="6"/>
        <v>0</v>
      </c>
      <c r="K25" s="313">
        <f t="shared" si="6"/>
        <v>0</v>
      </c>
      <c r="L25" s="313">
        <f t="shared" si="6"/>
        <v>0</v>
      </c>
      <c r="M25" s="313">
        <f t="shared" si="6"/>
        <v>0</v>
      </c>
      <c r="N25" s="313">
        <f t="shared" si="6"/>
        <v>0</v>
      </c>
      <c r="O25" s="313">
        <f t="shared" si="6"/>
        <v>0</v>
      </c>
      <c r="P25" s="314">
        <f t="shared" si="6"/>
        <v>0</v>
      </c>
    </row>
    <row r="26" spans="1:16" s="317" customFormat="1" x14ac:dyDescent="0.25">
      <c r="A26" s="331" t="s">
        <v>1489</v>
      </c>
      <c r="B26" s="332" t="s">
        <v>1490</v>
      </c>
      <c r="C26" s="315">
        <f>Plan!D86</f>
        <v>0</v>
      </c>
      <c r="D26" s="316">
        <f>SUM(E26:P26)</f>
        <v>0</v>
      </c>
      <c r="E26" s="435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7"/>
    </row>
    <row r="27" spans="1:16" s="392" customFormat="1" ht="15.75" customHeight="1" x14ac:dyDescent="0.25">
      <c r="A27" s="29" t="s">
        <v>1491</v>
      </c>
      <c r="B27" s="306" t="s">
        <v>1562</v>
      </c>
      <c r="C27" s="307">
        <f>SUM(C28:C39)</f>
        <v>0</v>
      </c>
      <c r="D27" s="299">
        <f>SUM(D28:D39)</f>
        <v>0</v>
      </c>
      <c r="E27" s="318">
        <f>SUM(E28:E39)</f>
        <v>0</v>
      </c>
      <c r="F27" s="318">
        <f t="shared" ref="F27:P27" si="7">SUM(F28:F39)</f>
        <v>0</v>
      </c>
      <c r="G27" s="318">
        <f t="shared" si="7"/>
        <v>0</v>
      </c>
      <c r="H27" s="318">
        <f t="shared" si="7"/>
        <v>0</v>
      </c>
      <c r="I27" s="318">
        <f t="shared" si="7"/>
        <v>0</v>
      </c>
      <c r="J27" s="318">
        <f t="shared" si="7"/>
        <v>0</v>
      </c>
      <c r="K27" s="318">
        <f t="shared" si="7"/>
        <v>0</v>
      </c>
      <c r="L27" s="318">
        <f t="shared" si="7"/>
        <v>0</v>
      </c>
      <c r="M27" s="318">
        <f t="shared" si="7"/>
        <v>0</v>
      </c>
      <c r="N27" s="318">
        <f t="shared" si="7"/>
        <v>0</v>
      </c>
      <c r="O27" s="318">
        <f t="shared" si="7"/>
        <v>0</v>
      </c>
      <c r="P27" s="319">
        <f t="shared" si="7"/>
        <v>0</v>
      </c>
    </row>
    <row r="28" spans="1:16" x14ac:dyDescent="0.25">
      <c r="A28" s="327"/>
      <c r="B28" s="328" t="s">
        <v>1492</v>
      </c>
      <c r="C28" s="300">
        <f>Plan!E88</f>
        <v>0</v>
      </c>
      <c r="D28" s="301">
        <f t="shared" ref="D28:D33" si="8">SUM(E28:P28)*50</f>
        <v>0</v>
      </c>
      <c r="E28" s="438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40"/>
    </row>
    <row r="29" spans="1:16" x14ac:dyDescent="0.25">
      <c r="A29" s="327"/>
      <c r="B29" s="328" t="s">
        <v>1493</v>
      </c>
      <c r="C29" s="300">
        <f>Plan!E89</f>
        <v>0</v>
      </c>
      <c r="D29" s="301">
        <f t="shared" si="8"/>
        <v>0</v>
      </c>
      <c r="E29" s="438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40"/>
    </row>
    <row r="30" spans="1:16" x14ac:dyDescent="0.25">
      <c r="A30" s="327"/>
      <c r="B30" s="328" t="s">
        <v>1494</v>
      </c>
      <c r="C30" s="300">
        <f>Plan!E90</f>
        <v>0</v>
      </c>
      <c r="D30" s="301">
        <f t="shared" si="8"/>
        <v>0</v>
      </c>
      <c r="E30" s="438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40"/>
    </row>
    <row r="31" spans="1:16" x14ac:dyDescent="0.25">
      <c r="A31" s="327"/>
      <c r="B31" s="328" t="s">
        <v>1495</v>
      </c>
      <c r="C31" s="300">
        <f>Plan!E91</f>
        <v>0</v>
      </c>
      <c r="D31" s="301">
        <f t="shared" si="8"/>
        <v>0</v>
      </c>
      <c r="E31" s="438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40"/>
    </row>
    <row r="32" spans="1:16" x14ac:dyDescent="0.25">
      <c r="A32" s="327"/>
      <c r="B32" s="328" t="s">
        <v>1496</v>
      </c>
      <c r="C32" s="300">
        <f>Plan!E92</f>
        <v>0</v>
      </c>
      <c r="D32" s="301">
        <f t="shared" si="8"/>
        <v>0</v>
      </c>
      <c r="E32" s="438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40"/>
    </row>
    <row r="33" spans="1:16" x14ac:dyDescent="0.25">
      <c r="A33" s="327"/>
      <c r="B33" s="328" t="s">
        <v>1497</v>
      </c>
      <c r="C33" s="300">
        <f>Plan!E93</f>
        <v>0</v>
      </c>
      <c r="D33" s="301">
        <f t="shared" si="8"/>
        <v>0</v>
      </c>
      <c r="E33" s="438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40"/>
    </row>
    <row r="34" spans="1:16" x14ac:dyDescent="0.25">
      <c r="A34" s="327"/>
      <c r="B34" s="328" t="s">
        <v>1500</v>
      </c>
      <c r="C34" s="300">
        <f>Plan!E96</f>
        <v>0</v>
      </c>
      <c r="D34" s="301">
        <f>SUM(E34:P34)*150</f>
        <v>0</v>
      </c>
      <c r="E34" s="438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40"/>
    </row>
    <row r="35" spans="1:16" x14ac:dyDescent="0.25">
      <c r="A35" s="327"/>
      <c r="B35" s="328" t="s">
        <v>1501</v>
      </c>
      <c r="C35" s="300">
        <f>Plan!E97</f>
        <v>0</v>
      </c>
      <c r="D35" s="301">
        <f>SUM(E35:P35)*100</f>
        <v>0</v>
      </c>
      <c r="E35" s="438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40"/>
    </row>
    <row r="36" spans="1:16" x14ac:dyDescent="0.25">
      <c r="A36" s="327"/>
      <c r="B36" s="328" t="s">
        <v>1502</v>
      </c>
      <c r="C36" s="300">
        <f>Plan!E98</f>
        <v>0</v>
      </c>
      <c r="D36" s="301">
        <f>SUM(E36:P36)*100</f>
        <v>0</v>
      </c>
      <c r="E36" s="438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40"/>
    </row>
    <row r="37" spans="1:16" x14ac:dyDescent="0.25">
      <c r="A37" s="327"/>
      <c r="B37" s="328" t="s">
        <v>1503</v>
      </c>
      <c r="C37" s="300">
        <f>Plan!E99</f>
        <v>0</v>
      </c>
      <c r="D37" s="301">
        <f>SUM(E37:P37)*150</f>
        <v>0</v>
      </c>
      <c r="E37" s="438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40"/>
    </row>
    <row r="38" spans="1:16" x14ac:dyDescent="0.25">
      <c r="A38" s="327"/>
      <c r="B38" s="328" t="s">
        <v>1504</v>
      </c>
      <c r="C38" s="300">
        <f>Plan!E100</f>
        <v>0</v>
      </c>
      <c r="D38" s="301">
        <f>SUM(E38:P38)*20</f>
        <v>0</v>
      </c>
      <c r="E38" s="438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40"/>
    </row>
    <row r="39" spans="1:16" s="320" customFormat="1" x14ac:dyDescent="0.25">
      <c r="A39" s="329"/>
      <c r="B39" s="330" t="s">
        <v>1506</v>
      </c>
      <c r="C39" s="300"/>
      <c r="D39" s="301">
        <f>SUM(E39:P39)</f>
        <v>0</v>
      </c>
      <c r="E39" s="4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77"/>
    </row>
    <row r="40" spans="1:16" x14ac:dyDescent="0.25">
      <c r="A40" s="804" t="s">
        <v>1507</v>
      </c>
      <c r="B40" s="805"/>
      <c r="C40" s="307">
        <f>SUM(C41)</f>
        <v>0</v>
      </c>
      <c r="D40" s="299">
        <f>SUM(E40:P40)</f>
        <v>0</v>
      </c>
      <c r="E40" s="297">
        <f t="shared" ref="E40:P40" si="9">E41</f>
        <v>0</v>
      </c>
      <c r="F40" s="298">
        <f t="shared" si="9"/>
        <v>0</v>
      </c>
      <c r="G40" s="298">
        <f t="shared" si="9"/>
        <v>0</v>
      </c>
      <c r="H40" s="298">
        <f t="shared" si="9"/>
        <v>0</v>
      </c>
      <c r="I40" s="298">
        <f t="shared" si="9"/>
        <v>0</v>
      </c>
      <c r="J40" s="298">
        <f t="shared" si="9"/>
        <v>0</v>
      </c>
      <c r="K40" s="298">
        <f t="shared" si="9"/>
        <v>0</v>
      </c>
      <c r="L40" s="298">
        <f t="shared" si="9"/>
        <v>0</v>
      </c>
      <c r="M40" s="298">
        <f t="shared" si="9"/>
        <v>0</v>
      </c>
      <c r="N40" s="298">
        <f t="shared" si="9"/>
        <v>0</v>
      </c>
      <c r="O40" s="298">
        <f t="shared" si="9"/>
        <v>0</v>
      </c>
      <c r="P40" s="299">
        <f t="shared" si="9"/>
        <v>0</v>
      </c>
    </row>
    <row r="41" spans="1:16" x14ac:dyDescent="0.25">
      <c r="A41" s="327" t="s">
        <v>1508</v>
      </c>
      <c r="B41" s="328" t="s">
        <v>1524</v>
      </c>
      <c r="C41" s="300">
        <f>Plan!E104</f>
        <v>0</v>
      </c>
      <c r="D41" s="301">
        <f>SUM(E41:P41)</f>
        <v>0</v>
      </c>
      <c r="E41" s="4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77"/>
    </row>
    <row r="42" spans="1:16" s="22" customFormat="1" ht="16.5" thickBot="1" x14ac:dyDescent="0.3">
      <c r="A42" s="796" t="s">
        <v>1509</v>
      </c>
      <c r="B42" s="797"/>
      <c r="C42" s="310">
        <f>SUM(C25,C27,C40)</f>
        <v>0</v>
      </c>
      <c r="D42" s="311">
        <f>SUM(D25,D27,D40)</f>
        <v>0</v>
      </c>
      <c r="E42" s="312">
        <f>SUM(E25,E40)</f>
        <v>0</v>
      </c>
      <c r="F42" s="312">
        <f t="shared" ref="F42:P42" si="10">SUM(F25,F40)</f>
        <v>0</v>
      </c>
      <c r="G42" s="312">
        <f t="shared" si="10"/>
        <v>0</v>
      </c>
      <c r="H42" s="312">
        <f t="shared" si="10"/>
        <v>0</v>
      </c>
      <c r="I42" s="312">
        <f t="shared" si="10"/>
        <v>0</v>
      </c>
      <c r="J42" s="312">
        <f t="shared" si="10"/>
        <v>0</v>
      </c>
      <c r="K42" s="312">
        <f t="shared" si="10"/>
        <v>0</v>
      </c>
      <c r="L42" s="312">
        <f t="shared" si="10"/>
        <v>0</v>
      </c>
      <c r="M42" s="312">
        <f t="shared" si="10"/>
        <v>0</v>
      </c>
      <c r="N42" s="312">
        <f t="shared" si="10"/>
        <v>0</v>
      </c>
      <c r="O42" s="312">
        <f t="shared" si="10"/>
        <v>0</v>
      </c>
      <c r="P42" s="321">
        <f t="shared" si="10"/>
        <v>0</v>
      </c>
    </row>
    <row r="43" spans="1:16" s="395" customFormat="1" ht="27.75" customHeight="1" thickBot="1" x14ac:dyDescent="0.3">
      <c r="A43" s="798" t="s">
        <v>1510</v>
      </c>
      <c r="B43" s="799"/>
      <c r="C43" s="430">
        <f t="shared" ref="C43:P43" si="11">C23+C42</f>
        <v>0</v>
      </c>
      <c r="D43" s="431">
        <f t="shared" si="11"/>
        <v>0</v>
      </c>
      <c r="E43" s="432">
        <f t="shared" si="11"/>
        <v>0</v>
      </c>
      <c r="F43" s="430">
        <f t="shared" si="11"/>
        <v>0</v>
      </c>
      <c r="G43" s="430">
        <f t="shared" si="11"/>
        <v>0</v>
      </c>
      <c r="H43" s="430">
        <f t="shared" si="11"/>
        <v>0</v>
      </c>
      <c r="I43" s="430">
        <f t="shared" si="11"/>
        <v>0</v>
      </c>
      <c r="J43" s="430">
        <f t="shared" si="11"/>
        <v>0</v>
      </c>
      <c r="K43" s="430">
        <f t="shared" si="11"/>
        <v>0</v>
      </c>
      <c r="L43" s="430">
        <f t="shared" si="11"/>
        <v>0</v>
      </c>
      <c r="M43" s="430">
        <f t="shared" si="11"/>
        <v>0</v>
      </c>
      <c r="N43" s="430">
        <f t="shared" si="11"/>
        <v>0</v>
      </c>
      <c r="O43" s="430">
        <f t="shared" si="11"/>
        <v>0</v>
      </c>
      <c r="P43" s="430">
        <f t="shared" si="11"/>
        <v>0</v>
      </c>
    </row>
  </sheetData>
  <sheetProtection selectLockedCells="1"/>
  <mergeCells count="8">
    <mergeCell ref="A1:C1"/>
    <mergeCell ref="D1:P1"/>
    <mergeCell ref="A3:P3"/>
    <mergeCell ref="A42:B42"/>
    <mergeCell ref="A43:B43"/>
    <mergeCell ref="A23:B23"/>
    <mergeCell ref="A24:P24"/>
    <mergeCell ref="A40:B40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r:id="rId1"/>
  <ignoredErrors>
    <ignoredError sqref="D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3"/>
  <sheetViews>
    <sheetView topLeftCell="A22" zoomScale="90" zoomScaleNormal="90" workbookViewId="0">
      <selection activeCell="C31" sqref="C31:F31"/>
    </sheetView>
  </sheetViews>
  <sheetFormatPr defaultRowHeight="15.75" x14ac:dyDescent="0.25"/>
  <cols>
    <col min="1" max="1" width="4.28515625" style="392" customWidth="1"/>
    <col min="2" max="2" width="45.7109375" style="396" customWidth="1"/>
    <col min="3" max="3" width="20.28515625" style="396" customWidth="1"/>
    <col min="4" max="4" width="16.28515625" style="396" customWidth="1"/>
    <col min="5" max="5" width="9.140625" style="396"/>
    <col min="6" max="6" width="11.28515625" style="396" customWidth="1"/>
    <col min="7" max="16384" width="9.140625" style="396"/>
  </cols>
  <sheetData>
    <row r="1" spans="1:6" x14ac:dyDescent="0.25">
      <c r="B1" s="873" t="s">
        <v>1525</v>
      </c>
      <c r="C1" s="873"/>
      <c r="D1" s="873"/>
    </row>
    <row r="2" spans="1:6" x14ac:dyDescent="0.25">
      <c r="B2" s="873" t="s">
        <v>1526</v>
      </c>
      <c r="C2" s="873"/>
      <c r="D2" s="873"/>
    </row>
    <row r="3" spans="1:6" ht="16.5" customHeight="1" x14ac:dyDescent="0.25">
      <c r="A3" s="58"/>
      <c r="B3" s="873" t="s">
        <v>459</v>
      </c>
      <c r="C3" s="873"/>
      <c r="D3" s="873"/>
      <c r="E3" s="196"/>
      <c r="F3" s="196"/>
    </row>
    <row r="4" spans="1:6" ht="12" customHeight="1" x14ac:dyDescent="0.25">
      <c r="B4" s="873" t="s">
        <v>1527</v>
      </c>
      <c r="C4" s="873"/>
      <c r="D4" s="873"/>
      <c r="E4" s="394"/>
      <c r="F4" s="394"/>
    </row>
    <row r="5" spans="1:6" ht="14.25" customHeight="1" x14ac:dyDescent="0.25">
      <c r="B5" s="390"/>
      <c r="E5" s="877" t="s">
        <v>448</v>
      </c>
      <c r="F5" s="877"/>
    </row>
    <row r="6" spans="1:6" ht="28.5" customHeight="1" x14ac:dyDescent="0.25">
      <c r="A6" s="619" t="s">
        <v>1425</v>
      </c>
      <c r="B6" s="619"/>
      <c r="C6" s="619"/>
      <c r="D6" s="619"/>
      <c r="E6" s="619"/>
      <c r="F6" s="619"/>
    </row>
    <row r="7" spans="1:6" ht="21" customHeight="1" x14ac:dyDescent="0.25">
      <c r="A7" s="631" t="s">
        <v>229</v>
      </c>
      <c r="B7" s="631"/>
      <c r="C7" s="631"/>
      <c r="D7" s="631"/>
      <c r="E7" s="631"/>
      <c r="F7" s="631"/>
    </row>
    <row r="9" spans="1:6" s="210" customFormat="1" x14ac:dyDescent="0.25">
      <c r="A9" s="814" t="s">
        <v>1450</v>
      </c>
      <c r="B9" s="814"/>
      <c r="C9" s="814"/>
      <c r="D9" s="814"/>
    </row>
    <row r="10" spans="1:6" s="210" customFormat="1" x14ac:dyDescent="0.25">
      <c r="A10" s="814" t="s">
        <v>1585</v>
      </c>
      <c r="B10" s="814"/>
      <c r="C10" s="814"/>
      <c r="D10" s="814"/>
    </row>
    <row r="11" spans="1:6" s="210" customFormat="1" x14ac:dyDescent="0.25">
      <c r="A11" s="814" t="s">
        <v>228</v>
      </c>
      <c r="B11" s="814"/>
      <c r="C11" s="814"/>
      <c r="D11" s="814"/>
    </row>
    <row r="12" spans="1:6" s="210" customFormat="1" x14ac:dyDescent="0.25">
      <c r="A12" s="814" t="s">
        <v>230</v>
      </c>
      <c r="B12" s="814"/>
      <c r="C12" s="814"/>
      <c r="D12" s="814"/>
    </row>
    <row r="13" spans="1:6" ht="33.75" customHeight="1" x14ac:dyDescent="0.25">
      <c r="A13" s="815" t="s">
        <v>1661</v>
      </c>
      <c r="B13" s="815"/>
      <c r="C13" s="815"/>
      <c r="D13" s="815"/>
      <c r="E13" s="815"/>
      <c r="F13" s="815"/>
    </row>
    <row r="14" spans="1:6" s="392" customFormat="1" ht="6.75" customHeight="1" thickBot="1" x14ac:dyDescent="0.3">
      <c r="B14" s="396"/>
      <c r="C14" s="396"/>
      <c r="D14" s="396"/>
      <c r="E14" s="396"/>
      <c r="F14" s="396"/>
    </row>
    <row r="15" spans="1:6" ht="24" customHeight="1" x14ac:dyDescent="0.25">
      <c r="A15" s="40" t="s">
        <v>119</v>
      </c>
      <c r="B15" s="810" t="s">
        <v>1554</v>
      </c>
      <c r="C15" s="811"/>
      <c r="D15" s="811"/>
      <c r="E15" s="811"/>
      <c r="F15" s="812"/>
    </row>
    <row r="16" spans="1:6" ht="23.25" customHeight="1" x14ac:dyDescent="0.25">
      <c r="A16" s="29" t="s">
        <v>1</v>
      </c>
      <c r="B16" s="391" t="s">
        <v>1663</v>
      </c>
      <c r="C16" s="808">
        <f>Plan!C9</f>
        <v>0</v>
      </c>
      <c r="D16" s="813"/>
      <c r="E16" s="813"/>
      <c r="F16" s="809"/>
    </row>
    <row r="17" spans="1:6" x14ac:dyDescent="0.25">
      <c r="A17" s="29" t="s">
        <v>2</v>
      </c>
      <c r="B17" s="391" t="s">
        <v>122</v>
      </c>
      <c r="C17" s="813">
        <f>Plan!C10</f>
        <v>0</v>
      </c>
      <c r="D17" s="813"/>
      <c r="E17" s="813"/>
      <c r="F17" s="809"/>
    </row>
    <row r="18" spans="1:6" ht="15.75" customHeight="1" x14ac:dyDescent="0.25">
      <c r="A18" s="29" t="s">
        <v>3</v>
      </c>
      <c r="B18" s="391" t="s">
        <v>123</v>
      </c>
      <c r="C18" s="460">
        <f>Plan!C11</f>
        <v>0</v>
      </c>
      <c r="D18" s="467" t="s">
        <v>124</v>
      </c>
      <c r="E18" s="806">
        <f>Plan!E11</f>
        <v>0</v>
      </c>
      <c r="F18" s="807"/>
    </row>
    <row r="19" spans="1:6" ht="15.75" customHeight="1" x14ac:dyDescent="0.25">
      <c r="A19" s="29" t="s">
        <v>4</v>
      </c>
      <c r="B19" s="391" t="s">
        <v>125</v>
      </c>
      <c r="C19" s="459">
        <f>Plan!C12</f>
        <v>0</v>
      </c>
      <c r="D19" s="467" t="s">
        <v>126</v>
      </c>
      <c r="E19" s="808">
        <f>Plan!E12</f>
        <v>0</v>
      </c>
      <c r="F19" s="809"/>
    </row>
    <row r="20" spans="1:6" ht="19.5" customHeight="1" x14ac:dyDescent="0.25">
      <c r="A20" s="29" t="s">
        <v>6</v>
      </c>
      <c r="B20" s="391" t="s">
        <v>127</v>
      </c>
      <c r="C20" s="468">
        <f>'DJELOVANJE-opis'!C21</f>
        <v>0</v>
      </c>
      <c r="D20" s="467" t="s">
        <v>1426</v>
      </c>
      <c r="E20" s="813">
        <f>'DJELOVANJE-opis'!E22:F22</f>
        <v>0</v>
      </c>
      <c r="F20" s="809"/>
    </row>
    <row r="21" spans="1:6" x14ac:dyDescent="0.25">
      <c r="A21" s="29" t="s">
        <v>7</v>
      </c>
      <c r="B21" s="391" t="s">
        <v>1427</v>
      </c>
      <c r="C21" s="817">
        <f>Plan!C15</f>
        <v>0</v>
      </c>
      <c r="D21" s="818"/>
      <c r="E21" s="818"/>
      <c r="F21" s="807"/>
    </row>
    <row r="22" spans="1:6" ht="20.25" customHeight="1" x14ac:dyDescent="0.25">
      <c r="A22" s="29" t="s">
        <v>8</v>
      </c>
      <c r="B22" s="391" t="s">
        <v>1664</v>
      </c>
      <c r="C22" s="819">
        <f>Plan!C16</f>
        <v>0</v>
      </c>
      <c r="D22" s="818"/>
      <c r="E22" s="818"/>
      <c r="F22" s="807"/>
    </row>
    <row r="23" spans="1:6" ht="16.5" thickBot="1" x14ac:dyDescent="0.3">
      <c r="A23" s="41" t="s">
        <v>9</v>
      </c>
      <c r="B23" s="236" t="s">
        <v>462</v>
      </c>
      <c r="C23" s="820">
        <f>Plan!C13</f>
        <v>0</v>
      </c>
      <c r="D23" s="821"/>
      <c r="E23" s="821"/>
      <c r="F23" s="822"/>
    </row>
    <row r="24" spans="1:6" s="392" customFormat="1" ht="6.75" customHeight="1" thickBot="1" x14ac:dyDescent="0.3">
      <c r="A24" s="823"/>
      <c r="B24" s="823"/>
      <c r="C24" s="823"/>
      <c r="D24" s="823"/>
      <c r="E24" s="823"/>
      <c r="F24" s="823"/>
    </row>
    <row r="25" spans="1:6" ht="23.25" customHeight="1" x14ac:dyDescent="0.25">
      <c r="A25" s="40" t="s">
        <v>130</v>
      </c>
      <c r="B25" s="810" t="s">
        <v>1662</v>
      </c>
      <c r="C25" s="811"/>
      <c r="D25" s="811"/>
      <c r="E25" s="811"/>
      <c r="F25" s="812"/>
    </row>
    <row r="26" spans="1:6" ht="39" customHeight="1" x14ac:dyDescent="0.25">
      <c r="A26" s="29" t="s">
        <v>132</v>
      </c>
      <c r="B26" s="391" t="s">
        <v>1428</v>
      </c>
      <c r="C26" s="824">
        <f>'DJELOVANJE-opis'!C31:F31</f>
        <v>0</v>
      </c>
      <c r="D26" s="824"/>
      <c r="E26" s="824"/>
      <c r="F26" s="825"/>
    </row>
    <row r="27" spans="1:6" ht="34.5" customHeight="1" x14ac:dyDescent="0.25">
      <c r="A27" s="29" t="s">
        <v>2</v>
      </c>
      <c r="B27" s="391" t="s">
        <v>1665</v>
      </c>
      <c r="C27" s="824">
        <f>Plan!C19</f>
        <v>0</v>
      </c>
      <c r="D27" s="824"/>
      <c r="E27" s="824"/>
      <c r="F27" s="825"/>
    </row>
    <row r="28" spans="1:6" ht="36.75" customHeight="1" x14ac:dyDescent="0.25">
      <c r="A28" s="29" t="s">
        <v>3</v>
      </c>
      <c r="B28" s="391" t="s">
        <v>1429</v>
      </c>
      <c r="C28" s="458" t="s">
        <v>2478</v>
      </c>
      <c r="D28" s="401" t="s">
        <v>1430</v>
      </c>
      <c r="E28" s="816"/>
      <c r="F28" s="598"/>
    </row>
    <row r="29" spans="1:6" ht="36.75" customHeight="1" x14ac:dyDescent="0.25">
      <c r="A29" s="29" t="s">
        <v>4</v>
      </c>
      <c r="B29" s="391" t="s">
        <v>1431</v>
      </c>
      <c r="C29" s="594"/>
      <c r="D29" s="596"/>
      <c r="E29" s="596"/>
      <c r="F29" s="595"/>
    </row>
    <row r="30" spans="1:6" ht="30.75" customHeight="1" x14ac:dyDescent="0.25">
      <c r="A30" s="29" t="s">
        <v>6</v>
      </c>
      <c r="B30" s="391" t="s">
        <v>1666</v>
      </c>
      <c r="C30" s="592"/>
      <c r="D30" s="615"/>
      <c r="E30" s="615"/>
      <c r="F30" s="835"/>
    </row>
    <row r="31" spans="1:6" ht="24" customHeight="1" x14ac:dyDescent="0.25">
      <c r="A31" s="29" t="s">
        <v>7</v>
      </c>
      <c r="B31" s="391" t="s">
        <v>134</v>
      </c>
      <c r="C31" s="828"/>
      <c r="D31" s="828"/>
      <c r="E31" s="828"/>
      <c r="F31" s="829"/>
    </row>
    <row r="32" spans="1:6" ht="23.25" customHeight="1" x14ac:dyDescent="0.25">
      <c r="A32" s="29" t="s">
        <v>8</v>
      </c>
      <c r="B32" s="391" t="s">
        <v>1432</v>
      </c>
      <c r="C32" s="828"/>
      <c r="D32" s="828"/>
      <c r="E32" s="828"/>
      <c r="F32" s="829"/>
    </row>
    <row r="33" spans="1:6" ht="23.25" customHeight="1" x14ac:dyDescent="0.25">
      <c r="A33" s="29" t="s">
        <v>9</v>
      </c>
      <c r="B33" s="391" t="s">
        <v>1433</v>
      </c>
      <c r="C33" s="401" t="s">
        <v>1572</v>
      </c>
      <c r="D33" s="597"/>
      <c r="E33" s="816"/>
      <c r="F33" s="598"/>
    </row>
    <row r="34" spans="1:6" ht="21.75" customHeight="1" x14ac:dyDescent="0.25">
      <c r="A34" s="29" t="s">
        <v>10</v>
      </c>
      <c r="B34" s="391" t="s">
        <v>1434</v>
      </c>
      <c r="C34" s="198">
        <f>Plan!E81</f>
        <v>0</v>
      </c>
      <c r="D34" s="401" t="s">
        <v>1435</v>
      </c>
      <c r="E34" s="826"/>
      <c r="F34" s="827"/>
    </row>
    <row r="35" spans="1:6" ht="34.5" customHeight="1" x14ac:dyDescent="0.25">
      <c r="A35" s="29" t="s">
        <v>11</v>
      </c>
      <c r="B35" s="391" t="s">
        <v>1436</v>
      </c>
      <c r="C35" s="828"/>
      <c r="D35" s="828"/>
      <c r="E35" s="828"/>
      <c r="F35" s="829"/>
    </row>
    <row r="36" spans="1:6" ht="35.25" customHeight="1" x14ac:dyDescent="0.25">
      <c r="A36" s="29" t="s">
        <v>32</v>
      </c>
      <c r="B36" s="830" t="s">
        <v>1437</v>
      </c>
      <c r="C36" s="830"/>
      <c r="D36" s="830"/>
      <c r="E36" s="830"/>
      <c r="F36" s="831"/>
    </row>
    <row r="37" spans="1:6" ht="113.25" customHeight="1" x14ac:dyDescent="0.25">
      <c r="A37" s="832"/>
      <c r="B37" s="833"/>
      <c r="C37" s="833"/>
      <c r="D37" s="833"/>
      <c r="E37" s="833"/>
      <c r="F37" s="834"/>
    </row>
    <row r="38" spans="1:6" ht="30.75" customHeight="1" x14ac:dyDescent="0.25">
      <c r="A38" s="29" t="s">
        <v>33</v>
      </c>
      <c r="B38" s="391" t="s">
        <v>1667</v>
      </c>
      <c r="C38" s="592"/>
      <c r="D38" s="615"/>
      <c r="E38" s="615"/>
      <c r="F38" s="835"/>
    </row>
    <row r="39" spans="1:6" ht="30" customHeight="1" x14ac:dyDescent="0.25">
      <c r="A39" s="29" t="s">
        <v>34</v>
      </c>
      <c r="B39" s="391" t="s">
        <v>1668</v>
      </c>
      <c r="C39" s="592"/>
      <c r="D39" s="615"/>
      <c r="E39" s="615"/>
      <c r="F39" s="835"/>
    </row>
    <row r="40" spans="1:6" ht="48" customHeight="1" x14ac:dyDescent="0.25">
      <c r="A40" s="29" t="s">
        <v>35</v>
      </c>
      <c r="B40" s="830" t="s">
        <v>1581</v>
      </c>
      <c r="C40" s="830"/>
      <c r="D40" s="830"/>
      <c r="E40" s="830"/>
      <c r="F40" s="831"/>
    </row>
    <row r="41" spans="1:6" ht="135.75" customHeight="1" x14ac:dyDescent="0.25">
      <c r="A41" s="832"/>
      <c r="B41" s="833"/>
      <c r="C41" s="833"/>
      <c r="D41" s="833"/>
      <c r="E41" s="833"/>
      <c r="F41" s="834"/>
    </row>
    <row r="42" spans="1:6" ht="32.25" customHeight="1" x14ac:dyDescent="0.25">
      <c r="A42" s="29" t="s">
        <v>36</v>
      </c>
      <c r="B42" s="398" t="s">
        <v>1438</v>
      </c>
      <c r="C42" s="592"/>
      <c r="D42" s="615"/>
      <c r="E42" s="615"/>
      <c r="F42" s="835"/>
    </row>
    <row r="43" spans="1:6" s="392" customFormat="1" ht="36" customHeight="1" x14ac:dyDescent="0.25">
      <c r="A43" s="29" t="s">
        <v>195</v>
      </c>
      <c r="B43" s="398" t="s">
        <v>1439</v>
      </c>
      <c r="C43" s="592"/>
      <c r="D43" s="615"/>
      <c r="E43" s="615"/>
      <c r="F43" s="835"/>
    </row>
    <row r="44" spans="1:6" ht="44.25" customHeight="1" x14ac:dyDescent="0.25">
      <c r="A44" s="29" t="s">
        <v>196</v>
      </c>
      <c r="B44" s="830" t="s">
        <v>1580</v>
      </c>
      <c r="C44" s="830"/>
      <c r="D44" s="830"/>
      <c r="E44" s="830"/>
      <c r="F44" s="831"/>
    </row>
    <row r="45" spans="1:6" s="392" customFormat="1" ht="147" customHeight="1" x14ac:dyDescent="0.25">
      <c r="A45" s="832"/>
      <c r="B45" s="833"/>
      <c r="C45" s="833"/>
      <c r="D45" s="833"/>
      <c r="E45" s="833"/>
      <c r="F45" s="834"/>
    </row>
    <row r="46" spans="1:6" ht="39.75" customHeight="1" x14ac:dyDescent="0.25">
      <c r="A46" s="212" t="s">
        <v>135</v>
      </c>
      <c r="B46" s="836" t="s">
        <v>1582</v>
      </c>
      <c r="C46" s="837"/>
      <c r="D46" s="837"/>
      <c r="E46" s="837"/>
      <c r="F46" s="840"/>
    </row>
    <row r="47" spans="1:6" s="392" customFormat="1" ht="228.75" customHeight="1" x14ac:dyDescent="0.25">
      <c r="A47" s="841"/>
      <c r="B47" s="842"/>
      <c r="C47" s="842"/>
      <c r="D47" s="842"/>
      <c r="E47" s="842"/>
      <c r="F47" s="843"/>
    </row>
    <row r="48" spans="1:6" ht="34.5" customHeight="1" x14ac:dyDescent="0.25">
      <c r="A48" s="29" t="s">
        <v>197</v>
      </c>
      <c r="B48" s="836" t="s">
        <v>1584</v>
      </c>
      <c r="C48" s="837"/>
      <c r="D48" s="837"/>
      <c r="E48" s="838"/>
      <c r="F48" s="278"/>
    </row>
    <row r="49" spans="1:6" s="392" customFormat="1" ht="39.75" customHeight="1" x14ac:dyDescent="0.25">
      <c r="A49" s="29" t="s">
        <v>198</v>
      </c>
      <c r="B49" s="836" t="s">
        <v>1579</v>
      </c>
      <c r="C49" s="837"/>
      <c r="D49" s="837"/>
      <c r="E49" s="838"/>
      <c r="F49" s="278"/>
    </row>
    <row r="50" spans="1:6" s="392" customFormat="1" ht="48" customHeight="1" x14ac:dyDescent="0.25">
      <c r="A50" s="29" t="s">
        <v>1440</v>
      </c>
      <c r="B50" s="839" t="s">
        <v>1583</v>
      </c>
      <c r="C50" s="839"/>
      <c r="D50" s="839"/>
      <c r="E50" s="839"/>
      <c r="F50" s="278"/>
    </row>
    <row r="51" spans="1:6" ht="68.25" customHeight="1" x14ac:dyDescent="0.25">
      <c r="A51" s="29" t="s">
        <v>1442</v>
      </c>
      <c r="B51" s="830" t="s">
        <v>1441</v>
      </c>
      <c r="C51" s="830"/>
      <c r="D51" s="830"/>
      <c r="E51" s="830"/>
      <c r="F51" s="831"/>
    </row>
    <row r="52" spans="1:6" ht="96.75" customHeight="1" x14ac:dyDescent="0.25">
      <c r="A52" s="832"/>
      <c r="B52" s="833"/>
      <c r="C52" s="833"/>
      <c r="D52" s="833"/>
      <c r="E52" s="833"/>
      <c r="F52" s="834"/>
    </row>
    <row r="53" spans="1:6" ht="39" customHeight="1" x14ac:dyDescent="0.25">
      <c r="A53" s="29" t="s">
        <v>1444</v>
      </c>
      <c r="B53" s="805" t="s">
        <v>1443</v>
      </c>
      <c r="C53" s="805"/>
      <c r="D53" s="805"/>
      <c r="E53" s="805"/>
      <c r="F53" s="846"/>
    </row>
    <row r="54" spans="1:6" ht="94.5" customHeight="1" x14ac:dyDescent="0.25">
      <c r="A54" s="832"/>
      <c r="B54" s="833"/>
      <c r="C54" s="833"/>
      <c r="D54" s="833"/>
      <c r="E54" s="833"/>
      <c r="F54" s="834"/>
    </row>
    <row r="55" spans="1:6" ht="46.5" customHeight="1" x14ac:dyDescent="0.25">
      <c r="A55" s="29" t="s">
        <v>1446</v>
      </c>
      <c r="B55" s="805" t="s">
        <v>1445</v>
      </c>
      <c r="C55" s="805"/>
      <c r="D55" s="805"/>
      <c r="E55" s="805"/>
      <c r="F55" s="846"/>
    </row>
    <row r="56" spans="1:6" ht="72.75" customHeight="1" x14ac:dyDescent="0.25">
      <c r="A56" s="832"/>
      <c r="B56" s="833"/>
      <c r="C56" s="833"/>
      <c r="D56" s="833"/>
      <c r="E56" s="833"/>
      <c r="F56" s="834"/>
    </row>
    <row r="57" spans="1:6" ht="27.75" customHeight="1" x14ac:dyDescent="0.25">
      <c r="A57" s="29" t="s">
        <v>1617</v>
      </c>
      <c r="B57" s="805" t="s">
        <v>1447</v>
      </c>
      <c r="C57" s="805"/>
      <c r="D57" s="805"/>
      <c r="E57" s="805"/>
      <c r="F57" s="846"/>
    </row>
    <row r="58" spans="1:6" ht="114.75" customHeight="1" thickBot="1" x14ac:dyDescent="0.3">
      <c r="A58" s="646"/>
      <c r="B58" s="647"/>
      <c r="C58" s="647"/>
      <c r="D58" s="647"/>
      <c r="E58" s="647"/>
      <c r="F58" s="648"/>
    </row>
    <row r="59" spans="1:6" ht="7.5" customHeight="1" thickBot="1" x14ac:dyDescent="0.3">
      <c r="B59" s="393"/>
    </row>
    <row r="60" spans="1:6" x14ac:dyDescent="0.25">
      <c r="A60" s="847" t="s">
        <v>1448</v>
      </c>
      <c r="B60" s="848"/>
      <c r="C60" s="848"/>
      <c r="D60" s="848"/>
      <c r="E60" s="848"/>
      <c r="F60" s="849"/>
    </row>
    <row r="61" spans="1:6" x14ac:dyDescent="0.25">
      <c r="A61" s="29" t="s">
        <v>1</v>
      </c>
      <c r="B61" s="844" t="s">
        <v>1449</v>
      </c>
      <c r="C61" s="844"/>
      <c r="D61" s="844"/>
      <c r="E61" s="844"/>
      <c r="F61" s="845"/>
    </row>
    <row r="62" spans="1:6" ht="19.5" customHeight="1" x14ac:dyDescent="0.25">
      <c r="A62" s="29" t="s">
        <v>2</v>
      </c>
      <c r="B62" s="850" t="s">
        <v>1586</v>
      </c>
      <c r="C62" s="851"/>
      <c r="D62" s="851"/>
      <c r="E62" s="851"/>
      <c r="F62" s="852"/>
    </row>
    <row r="63" spans="1:6" ht="34.5" customHeight="1" x14ac:dyDescent="0.25">
      <c r="A63" s="29" t="s">
        <v>1587</v>
      </c>
      <c r="B63" s="844" t="s">
        <v>1728</v>
      </c>
      <c r="C63" s="844"/>
      <c r="D63" s="844"/>
      <c r="E63" s="844"/>
      <c r="F63" s="845"/>
    </row>
    <row r="64" spans="1:6" ht="37.5" customHeight="1" x14ac:dyDescent="0.25">
      <c r="A64" s="29" t="s">
        <v>4</v>
      </c>
      <c r="B64" s="844" t="s">
        <v>1729</v>
      </c>
      <c r="C64" s="844"/>
      <c r="D64" s="844"/>
      <c r="E64" s="844"/>
      <c r="F64" s="845"/>
    </row>
    <row r="65" spans="1:6" ht="31.5" customHeight="1" x14ac:dyDescent="0.25">
      <c r="A65" s="29" t="s">
        <v>6</v>
      </c>
      <c r="B65" s="844" t="s">
        <v>1730</v>
      </c>
      <c r="C65" s="844"/>
      <c r="D65" s="844"/>
      <c r="E65" s="844"/>
      <c r="F65" s="845"/>
    </row>
    <row r="66" spans="1:6" x14ac:dyDescent="0.25">
      <c r="A66" s="854" t="s">
        <v>1450</v>
      </c>
      <c r="B66" s="855"/>
      <c r="C66" s="855"/>
      <c r="D66" s="855"/>
      <c r="E66" s="855"/>
      <c r="F66" s="856"/>
    </row>
    <row r="67" spans="1:6" x14ac:dyDescent="0.25">
      <c r="A67" s="29" t="s">
        <v>1</v>
      </c>
      <c r="B67" s="857" t="s">
        <v>1451</v>
      </c>
      <c r="C67" s="857"/>
      <c r="D67" s="857"/>
      <c r="E67" s="857"/>
      <c r="F67" s="858"/>
    </row>
    <row r="68" spans="1:6" ht="20.25" customHeight="1" x14ac:dyDescent="0.25">
      <c r="A68" s="29" t="s">
        <v>2</v>
      </c>
      <c r="B68" s="857" t="s">
        <v>1452</v>
      </c>
      <c r="C68" s="857"/>
      <c r="D68" s="857"/>
      <c r="E68" s="857"/>
      <c r="F68" s="858"/>
    </row>
    <row r="69" spans="1:6" ht="30.75" customHeight="1" x14ac:dyDescent="0.25">
      <c r="A69" s="29" t="s">
        <v>3</v>
      </c>
      <c r="B69" s="857" t="s">
        <v>1588</v>
      </c>
      <c r="C69" s="857"/>
      <c r="D69" s="857"/>
      <c r="E69" s="857"/>
      <c r="F69" s="858"/>
    </row>
    <row r="70" spans="1:6" ht="17.25" customHeight="1" thickBot="1" x14ac:dyDescent="0.3">
      <c r="A70" s="41" t="s">
        <v>4</v>
      </c>
      <c r="B70" s="859" t="s">
        <v>1453</v>
      </c>
      <c r="C70" s="859"/>
      <c r="D70" s="859"/>
      <c r="E70" s="859"/>
      <c r="F70" s="860"/>
    </row>
    <row r="71" spans="1:6" ht="7.5" customHeight="1" thickBot="1" x14ac:dyDescent="0.3">
      <c r="A71" s="853"/>
      <c r="B71" s="853"/>
      <c r="C71" s="853"/>
      <c r="D71" s="853"/>
    </row>
    <row r="72" spans="1:6" ht="15.75" customHeight="1" x14ac:dyDescent="0.25">
      <c r="A72" s="847" t="s">
        <v>1576</v>
      </c>
      <c r="B72" s="849"/>
      <c r="C72" s="863" t="s">
        <v>1454</v>
      </c>
      <c r="D72" s="864"/>
      <c r="E72" s="864"/>
      <c r="F72" s="865"/>
    </row>
    <row r="73" spans="1:6" x14ac:dyDescent="0.25">
      <c r="A73" s="854"/>
      <c r="B73" s="856"/>
      <c r="C73" s="866" t="s">
        <v>1573</v>
      </c>
      <c r="D73" s="867"/>
      <c r="E73" s="867"/>
      <c r="F73" s="868"/>
    </row>
    <row r="74" spans="1:6" ht="22.5" customHeight="1" x14ac:dyDescent="0.25">
      <c r="A74" s="854"/>
      <c r="B74" s="856"/>
      <c r="C74" s="866" t="s">
        <v>1574</v>
      </c>
      <c r="D74" s="867"/>
      <c r="E74" s="867"/>
      <c r="F74" s="868"/>
    </row>
    <row r="75" spans="1:6" ht="15.75" customHeight="1" thickBot="1" x14ac:dyDescent="0.3">
      <c r="A75" s="861"/>
      <c r="B75" s="862"/>
      <c r="C75" s="869" t="s">
        <v>1575</v>
      </c>
      <c r="D75" s="870"/>
      <c r="E75" s="870"/>
      <c r="F75" s="871"/>
    </row>
    <row r="76" spans="1:6" ht="9.75" customHeight="1" x14ac:dyDescent="0.25">
      <c r="A76" s="853"/>
      <c r="B76" s="853"/>
      <c r="C76" s="853"/>
      <c r="D76" s="853"/>
    </row>
    <row r="77" spans="1:6" ht="84" customHeight="1" x14ac:dyDescent="0.25">
      <c r="A77" s="874" t="s">
        <v>1577</v>
      </c>
      <c r="B77" s="874"/>
      <c r="C77" s="874"/>
      <c r="D77" s="874"/>
      <c r="E77" s="874"/>
      <c r="F77" s="874"/>
    </row>
    <row r="78" spans="1:6" ht="98.25" customHeight="1" x14ac:dyDescent="0.25">
      <c r="A78" s="874" t="s">
        <v>1455</v>
      </c>
      <c r="B78" s="874"/>
      <c r="C78" s="874"/>
      <c r="D78" s="874"/>
      <c r="E78" s="874"/>
      <c r="F78" s="874"/>
    </row>
    <row r="79" spans="1:6" x14ac:dyDescent="0.25">
      <c r="A79" s="875" t="s">
        <v>1456</v>
      </c>
      <c r="B79" s="875"/>
      <c r="C79" s="875" t="s">
        <v>1578</v>
      </c>
      <c r="D79" s="875"/>
      <c r="E79" s="875"/>
      <c r="F79" s="875"/>
    </row>
    <row r="80" spans="1:6" ht="6" customHeight="1" x14ac:dyDescent="0.25"/>
    <row r="81" spans="1:6" ht="18.75" x14ac:dyDescent="0.25">
      <c r="A81" s="872" t="s">
        <v>1457</v>
      </c>
      <c r="B81" s="872"/>
      <c r="C81" s="872"/>
      <c r="D81" s="872"/>
      <c r="E81" s="872"/>
      <c r="F81" s="872"/>
    </row>
    <row r="82" spans="1:6" ht="6.75" customHeight="1" x14ac:dyDescent="0.25"/>
    <row r="83" spans="1:6" ht="19.5" customHeight="1" x14ac:dyDescent="0.25">
      <c r="A83" s="873" t="s">
        <v>1458</v>
      </c>
      <c r="B83" s="873"/>
      <c r="C83" s="873"/>
      <c r="D83" s="873"/>
      <c r="E83" s="873"/>
      <c r="F83" s="873"/>
    </row>
    <row r="84" spans="1:6" ht="26.25" customHeight="1" x14ac:dyDescent="0.25">
      <c r="A84" s="197"/>
      <c r="B84" s="879"/>
      <c r="C84" s="879"/>
      <c r="D84" s="879"/>
      <c r="E84" s="879"/>
      <c r="F84" s="197"/>
    </row>
    <row r="85" spans="1:6" x14ac:dyDescent="0.25">
      <c r="A85" s="880" t="s">
        <v>1459</v>
      </c>
      <c r="B85" s="880"/>
      <c r="C85" s="880"/>
      <c r="D85" s="880"/>
      <c r="E85" s="880"/>
      <c r="F85" s="880"/>
    </row>
    <row r="86" spans="1:6" ht="9.75" customHeight="1" x14ac:dyDescent="0.25"/>
    <row r="87" spans="1:6" ht="18.75" x14ac:dyDescent="0.25">
      <c r="A87" s="872" t="s">
        <v>1460</v>
      </c>
      <c r="B87" s="872"/>
      <c r="C87" s="872"/>
      <c r="D87" s="872"/>
      <c r="E87" s="872"/>
      <c r="F87" s="872"/>
    </row>
    <row r="88" spans="1:6" ht="8.25" customHeight="1" x14ac:dyDescent="0.25">
      <c r="A88" s="395"/>
      <c r="B88" s="395"/>
      <c r="C88" s="395"/>
      <c r="D88" s="395"/>
      <c r="E88" s="395"/>
      <c r="F88" s="395"/>
    </row>
    <row r="89" spans="1:6" ht="24.75" customHeight="1" x14ac:dyDescent="0.25">
      <c r="A89" s="392" t="s">
        <v>1</v>
      </c>
      <c r="B89" s="873" t="s">
        <v>1461</v>
      </c>
      <c r="C89" s="873"/>
      <c r="D89" s="873"/>
      <c r="E89" s="873"/>
      <c r="F89" s="873"/>
    </row>
    <row r="90" spans="1:6" ht="33.75" customHeight="1" x14ac:dyDescent="0.25">
      <c r="A90" s="392" t="s">
        <v>2</v>
      </c>
      <c r="B90" s="873" t="s">
        <v>1589</v>
      </c>
      <c r="C90" s="873"/>
      <c r="D90" s="873"/>
      <c r="E90" s="873"/>
      <c r="F90" s="873"/>
    </row>
    <row r="91" spans="1:6" ht="30" customHeight="1" x14ac:dyDescent="0.25">
      <c r="A91" s="392" t="s">
        <v>3</v>
      </c>
      <c r="B91" s="873" t="s">
        <v>1462</v>
      </c>
      <c r="C91" s="873"/>
      <c r="D91" s="873"/>
      <c r="E91" s="873"/>
      <c r="F91" s="873"/>
    </row>
    <row r="92" spans="1:6" ht="21" customHeight="1" x14ac:dyDescent="0.25"/>
    <row r="93" spans="1:6" x14ac:dyDescent="0.25">
      <c r="A93" s="878" t="s">
        <v>137</v>
      </c>
      <c r="B93" s="878"/>
      <c r="C93" s="649">
        <f>C31</f>
        <v>0</v>
      </c>
      <c r="D93" s="649"/>
    </row>
    <row r="94" spans="1:6" ht="16.5" customHeight="1" x14ac:dyDescent="0.25">
      <c r="C94" s="393"/>
      <c r="D94" s="393"/>
    </row>
    <row r="95" spans="1:6" x14ac:dyDescent="0.25">
      <c r="A95" s="878" t="s">
        <v>138</v>
      </c>
      <c r="B95" s="878"/>
      <c r="C95" s="649">
        <f>Plan!C17</f>
        <v>0</v>
      </c>
      <c r="D95" s="649"/>
    </row>
    <row r="96" spans="1:6" x14ac:dyDescent="0.25">
      <c r="C96" s="393"/>
      <c r="D96" s="393"/>
    </row>
    <row r="97" spans="1:6" x14ac:dyDescent="0.25">
      <c r="A97" s="878" t="s">
        <v>50</v>
      </c>
      <c r="B97" s="878"/>
      <c r="C97" s="650"/>
      <c r="D97" s="650"/>
    </row>
    <row r="100" spans="1:6" x14ac:dyDescent="0.25">
      <c r="C100" s="396" t="s">
        <v>14</v>
      </c>
    </row>
    <row r="102" spans="1:6" ht="15.75" customHeight="1" x14ac:dyDescent="0.25">
      <c r="B102" s="463"/>
      <c r="D102" s="644"/>
      <c r="E102" s="644"/>
      <c r="F102" s="644"/>
    </row>
    <row r="103" spans="1:6" x14ac:dyDescent="0.25">
      <c r="B103" s="394" t="s">
        <v>139</v>
      </c>
      <c r="D103" s="876" t="s">
        <v>140</v>
      </c>
      <c r="E103" s="876"/>
      <c r="F103" s="876"/>
    </row>
  </sheetData>
  <sheetProtection selectLockedCells="1"/>
  <mergeCells count="96">
    <mergeCell ref="D102:F102"/>
    <mergeCell ref="D103:F103"/>
    <mergeCell ref="E5:F5"/>
    <mergeCell ref="B1:D1"/>
    <mergeCell ref="B2:D2"/>
    <mergeCell ref="B3:D3"/>
    <mergeCell ref="B4:D4"/>
    <mergeCell ref="A7:F7"/>
    <mergeCell ref="A93:B93"/>
    <mergeCell ref="C93:D93"/>
    <mergeCell ref="A95:B95"/>
    <mergeCell ref="C95:D95"/>
    <mergeCell ref="A97:B97"/>
    <mergeCell ref="C97:D97"/>
    <mergeCell ref="B84:E84"/>
    <mergeCell ref="A85:F85"/>
    <mergeCell ref="A87:F87"/>
    <mergeCell ref="B89:F89"/>
    <mergeCell ref="B90:F90"/>
    <mergeCell ref="B91:F91"/>
    <mergeCell ref="A77:F77"/>
    <mergeCell ref="A78:F78"/>
    <mergeCell ref="A79:B79"/>
    <mergeCell ref="C79:F79"/>
    <mergeCell ref="A81:F81"/>
    <mergeCell ref="A83:F83"/>
    <mergeCell ref="A76:B76"/>
    <mergeCell ref="C76:D76"/>
    <mergeCell ref="A66:F66"/>
    <mergeCell ref="B67:F67"/>
    <mergeCell ref="B68:F68"/>
    <mergeCell ref="B69:F69"/>
    <mergeCell ref="B70:F70"/>
    <mergeCell ref="A71:B71"/>
    <mergeCell ref="C71:D71"/>
    <mergeCell ref="A72:B75"/>
    <mergeCell ref="C72:F72"/>
    <mergeCell ref="C73:F73"/>
    <mergeCell ref="C74:F74"/>
    <mergeCell ref="C75:F75"/>
    <mergeCell ref="B65:F65"/>
    <mergeCell ref="A52:F52"/>
    <mergeCell ref="B53:F53"/>
    <mergeCell ref="A54:F54"/>
    <mergeCell ref="B55:F55"/>
    <mergeCell ref="A56:F56"/>
    <mergeCell ref="B57:F57"/>
    <mergeCell ref="A58:F58"/>
    <mergeCell ref="A60:F60"/>
    <mergeCell ref="B61:F61"/>
    <mergeCell ref="B63:F63"/>
    <mergeCell ref="B64:F64"/>
    <mergeCell ref="B62:F62"/>
    <mergeCell ref="B51:F51"/>
    <mergeCell ref="C38:F38"/>
    <mergeCell ref="C39:F39"/>
    <mergeCell ref="B40:F40"/>
    <mergeCell ref="A41:F41"/>
    <mergeCell ref="C42:F42"/>
    <mergeCell ref="C43:F43"/>
    <mergeCell ref="B44:F44"/>
    <mergeCell ref="A45:F45"/>
    <mergeCell ref="B48:E48"/>
    <mergeCell ref="B49:E49"/>
    <mergeCell ref="B50:E50"/>
    <mergeCell ref="B46:F46"/>
    <mergeCell ref="A47:F47"/>
    <mergeCell ref="E34:F34"/>
    <mergeCell ref="C35:F35"/>
    <mergeCell ref="B36:F36"/>
    <mergeCell ref="A37:F37"/>
    <mergeCell ref="C29:F29"/>
    <mergeCell ref="C30:F30"/>
    <mergeCell ref="C31:F31"/>
    <mergeCell ref="C32:F32"/>
    <mergeCell ref="D33:F33"/>
    <mergeCell ref="E28:F28"/>
    <mergeCell ref="E20:F20"/>
    <mergeCell ref="C21:F21"/>
    <mergeCell ref="C22:F22"/>
    <mergeCell ref="C23:F23"/>
    <mergeCell ref="A24:F24"/>
    <mergeCell ref="B25:F25"/>
    <mergeCell ref="C26:F26"/>
    <mergeCell ref="C27:F27"/>
    <mergeCell ref="E18:F18"/>
    <mergeCell ref="E19:F19"/>
    <mergeCell ref="A6:F6"/>
    <mergeCell ref="B15:F15"/>
    <mergeCell ref="C16:F16"/>
    <mergeCell ref="C17:F17"/>
    <mergeCell ref="A9:D9"/>
    <mergeCell ref="A12:D12"/>
    <mergeCell ref="A10:D10"/>
    <mergeCell ref="A11:D11"/>
    <mergeCell ref="A13:F13"/>
  </mergeCells>
  <pageMargins left="0.31496062992125984" right="0.31496062992125984" top="0.35433070866141736" bottom="0.35433070866141736" header="0.31496062992125984" footer="0.31496062992125984"/>
  <pageSetup paperSize="9" scale="90" fitToHeight="0" orientation="portrait" r:id="rId1"/>
  <headerFooter>
    <oddFooter>&amp;R&amp;P</oddFooter>
  </headerFooter>
  <rowBreaks count="1" manualBreakCount="1">
    <brk id="7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područje u kojemu je projekt proveden, a sukladno području za koje je sportski klub registriran" xr:uid="{00000000-0002-0000-0500-000000000000}">
          <x14:formula1>
            <xm:f>'Legenda izvješće'!$G$3:$G$364</xm:f>
          </x14:formula1>
          <xm:sqref>C30:F30</xm:sqref>
        </x14:dataValidation>
        <x14:dataValidation type="list" allowBlank="1" showInputMessage="1" showErrorMessage="1" promptTitle="Padajući izbornik" prompt="Izabrati koji su korisnici projekta" xr:uid="{00000000-0002-0000-0500-000001000000}">
          <x14:formula1>
            <xm:f>'Legenda izvješće'!$K$3:$K$122</xm:f>
          </x14:formula1>
          <xm:sqref>C38:F39</xm:sqref>
        </x14:dataValidation>
        <x14:dataValidation type="list" allowBlank="1" showInputMessage="1" showErrorMessage="1" promptTitle="Padajući izbornik" prompt="Izabrati koji je najzastupljeniji tip aktivnosti" xr:uid="{00000000-0002-0000-0500-000002000000}">
          <x14:formula1>
            <xm:f>'Legenda izvješće'!$I$4:$I$57</xm:f>
          </x14:formula1>
          <xm:sqref>C42:F43</xm:sqref>
        </x14:dataValidation>
        <x14:dataValidation type="list" allowBlank="1" showInputMessage="1" showErrorMessage="1" promptTitle="Padajući izbornik:" prompt="Izabrati opće područje djelovanje" xr:uid="{00000000-0002-0000-0500-000003000000}">
          <x14:formula1>
            <xm:f>'Legenda izvješće'!$A$47:$A$65</xm:f>
          </x14:formula1>
          <xm:sqref>C29:F29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3"/>
  <sheetViews>
    <sheetView zoomScale="80" zoomScaleNormal="80" workbookViewId="0">
      <pane ySplit="17" topLeftCell="A18" activePane="bottomLeft" state="frozen"/>
      <selection pane="bottomLeft" activeCell="L12" sqref="L12"/>
    </sheetView>
  </sheetViews>
  <sheetFormatPr defaultRowHeight="15" x14ac:dyDescent="0.25"/>
  <cols>
    <col min="1" max="1" width="4.85546875" style="218" customWidth="1"/>
    <col min="2" max="3" width="35.7109375" style="356" customWidth="1"/>
    <col min="4" max="4" width="14.85546875" style="218" customWidth="1"/>
    <col min="5" max="5" width="13" style="218" customWidth="1"/>
    <col min="6" max="6" width="15.85546875" style="357" customWidth="1"/>
    <col min="7" max="7" width="16" style="357" customWidth="1"/>
    <col min="8" max="8" width="16.85546875" style="357" customWidth="1"/>
    <col min="9" max="9" width="7" style="218" customWidth="1"/>
    <col min="10" max="10" width="6.140625" style="218" customWidth="1"/>
    <col min="11" max="11" width="52.140625" style="218" customWidth="1"/>
    <col min="12" max="12" width="17.42578125" style="357" customWidth="1"/>
    <col min="13" max="13" width="19.140625" style="357" customWidth="1"/>
    <col min="14" max="14" width="16.85546875" style="357" customWidth="1"/>
    <col min="15" max="16384" width="9.140625" style="218"/>
  </cols>
  <sheetData>
    <row r="1" spans="1:14" ht="16.5" thickBot="1" x14ac:dyDescent="0.3">
      <c r="J1" s="358" t="s">
        <v>130</v>
      </c>
      <c r="K1" s="359" t="s">
        <v>1470</v>
      </c>
      <c r="L1" s="360" t="s">
        <v>27</v>
      </c>
      <c r="M1" s="360" t="s">
        <v>38</v>
      </c>
      <c r="N1" s="361" t="s">
        <v>5</v>
      </c>
    </row>
    <row r="2" spans="1:14" ht="20.25" x14ac:dyDescent="0.25">
      <c r="A2" s="885" t="s">
        <v>1591</v>
      </c>
      <c r="B2" s="885"/>
      <c r="C2" s="885"/>
      <c r="D2" s="885"/>
      <c r="E2" s="885"/>
      <c r="F2" s="885"/>
      <c r="G2" s="885"/>
      <c r="H2" s="885"/>
      <c r="J2" s="362" t="s">
        <v>1</v>
      </c>
      <c r="K2" s="363" t="s">
        <v>23</v>
      </c>
      <c r="L2" s="364">
        <f>SUMIF(E5:E246,'Legenda izvješće'!C29,'Popis računa'!F5:F246)</f>
        <v>0</v>
      </c>
      <c r="M2" s="364">
        <f>SUMIF(E5:E246,'Legenda izvješće'!C29,'Popis računa'!G5:G246)</f>
        <v>0</v>
      </c>
      <c r="N2" s="365">
        <f t="shared" ref="N2:N7" si="0">L2+M2</f>
        <v>0</v>
      </c>
    </row>
    <row r="3" spans="1:14" ht="21" thickBot="1" x14ac:dyDescent="0.3">
      <c r="A3" s="883" t="s">
        <v>1590</v>
      </c>
      <c r="B3" s="883"/>
      <c r="C3" s="883"/>
      <c r="D3" s="883"/>
      <c r="E3" s="883"/>
      <c r="F3" s="883"/>
      <c r="G3" s="883"/>
      <c r="H3" s="883"/>
      <c r="J3" s="258" t="s">
        <v>2</v>
      </c>
      <c r="K3" s="366" t="s">
        <v>24</v>
      </c>
      <c r="L3" s="364">
        <f>SUMIF(E5:E246,'Legenda izvješće'!C30,F5:F246)</f>
        <v>0</v>
      </c>
      <c r="M3" s="364">
        <f>SUMIF(E5:E246,'Legenda izvješće'!C30,G5:G246)</f>
        <v>0</v>
      </c>
      <c r="N3" s="365">
        <f t="shared" si="0"/>
        <v>0</v>
      </c>
    </row>
    <row r="4" spans="1:14" ht="32.25" thickBot="1" x14ac:dyDescent="0.3">
      <c r="A4" s="367" t="s">
        <v>17</v>
      </c>
      <c r="B4" s="368" t="s">
        <v>1413</v>
      </c>
      <c r="C4" s="368" t="s">
        <v>1414</v>
      </c>
      <c r="D4" s="368" t="s">
        <v>1415</v>
      </c>
      <c r="E4" s="369" t="s">
        <v>22</v>
      </c>
      <c r="F4" s="370" t="s">
        <v>27</v>
      </c>
      <c r="G4" s="370" t="s">
        <v>38</v>
      </c>
      <c r="H4" s="371" t="s">
        <v>1416</v>
      </c>
      <c r="J4" s="258" t="s">
        <v>3</v>
      </c>
      <c r="K4" s="366" t="s">
        <v>25</v>
      </c>
      <c r="L4" s="364">
        <f>SUMIF(E5:E246,'Legenda izvješće'!C31,F5:F246)</f>
        <v>0</v>
      </c>
      <c r="M4" s="364">
        <f>SUMIF(E5:E246,'Legenda izvješće'!C31,G5:G246)</f>
        <v>0</v>
      </c>
      <c r="N4" s="365">
        <f t="shared" si="0"/>
        <v>0</v>
      </c>
    </row>
    <row r="5" spans="1:14" ht="15.75" x14ac:dyDescent="0.25">
      <c r="A5" s="372">
        <v>1</v>
      </c>
      <c r="B5" s="441"/>
      <c r="C5" s="441"/>
      <c r="D5" s="442"/>
      <c r="E5" s="443"/>
      <c r="F5" s="444"/>
      <c r="G5" s="444"/>
      <c r="H5" s="373">
        <f>F5+G5</f>
        <v>0</v>
      </c>
      <c r="J5" s="258" t="s">
        <v>4</v>
      </c>
      <c r="K5" s="366" t="s">
        <v>203</v>
      </c>
      <c r="L5" s="364">
        <f>SUMIF(E5:E246,'Legenda izvješće'!C32,F5:F246)</f>
        <v>0</v>
      </c>
      <c r="M5" s="364">
        <f>SUMIF(E5:E246,'Legenda izvješće'!C32,G5:G246)</f>
        <v>0</v>
      </c>
      <c r="N5" s="365">
        <f t="shared" si="0"/>
        <v>0</v>
      </c>
    </row>
    <row r="6" spans="1:14" ht="15" customHeight="1" x14ac:dyDescent="0.25">
      <c r="A6" s="374" t="str">
        <f>IF(B6&gt;0,MAX($A$5:A5)+1,"")</f>
        <v/>
      </c>
      <c r="B6" s="445"/>
      <c r="C6" s="445"/>
      <c r="D6" s="446"/>
      <c r="E6" s="447"/>
      <c r="F6" s="448"/>
      <c r="G6" s="448"/>
      <c r="H6" s="373">
        <f t="shared" ref="H6:H240" si="1">F6+G6</f>
        <v>0</v>
      </c>
      <c r="J6" s="258" t="s">
        <v>6</v>
      </c>
      <c r="K6" s="366" t="s">
        <v>26</v>
      </c>
      <c r="L6" s="364">
        <f>SUMIF(E5:E246,'Legenda izvješće'!C33,F5:F246)</f>
        <v>0</v>
      </c>
      <c r="M6" s="364">
        <f>SUMIF(E5:E246,'Legenda izvješće'!C33,G5:G246)</f>
        <v>0</v>
      </c>
      <c r="N6" s="365">
        <f t="shared" si="0"/>
        <v>0</v>
      </c>
    </row>
    <row r="7" spans="1:14" ht="15" customHeight="1" x14ac:dyDescent="0.25">
      <c r="A7" s="374" t="str">
        <f>IF(B7&gt;0,MAX($A$5:A6)+1,"")</f>
        <v/>
      </c>
      <c r="B7" s="445"/>
      <c r="C7" s="445"/>
      <c r="D7" s="446"/>
      <c r="E7" s="447"/>
      <c r="F7" s="448"/>
      <c r="G7" s="448"/>
      <c r="H7" s="373">
        <f t="shared" si="1"/>
        <v>0</v>
      </c>
      <c r="J7" s="258" t="s">
        <v>7</v>
      </c>
      <c r="K7" s="366" t="s">
        <v>467</v>
      </c>
      <c r="L7" s="364">
        <f>SUMIF(E5:E246,'Legenda izvješće'!C34,F5:F246)</f>
        <v>0</v>
      </c>
      <c r="M7" s="364">
        <f>SUMIF(E5:E246,'Legenda izvješće'!C34,G5:G246)</f>
        <v>0</v>
      </c>
      <c r="N7" s="365">
        <f t="shared" si="0"/>
        <v>0</v>
      </c>
    </row>
    <row r="8" spans="1:14" x14ac:dyDescent="0.25">
      <c r="A8" s="374" t="str">
        <f>IF(B8&gt;0,MAX($A$5:A7)+1,"")</f>
        <v/>
      </c>
      <c r="B8" s="445"/>
      <c r="C8" s="445"/>
      <c r="D8" s="446"/>
      <c r="E8" s="447"/>
      <c r="F8" s="448"/>
      <c r="G8" s="448"/>
      <c r="H8" s="373">
        <f t="shared" si="1"/>
        <v>0</v>
      </c>
      <c r="J8" s="258" t="s">
        <v>8</v>
      </c>
      <c r="K8" s="366" t="s">
        <v>204</v>
      </c>
      <c r="L8" s="375">
        <f>SUM(L9:L10)</f>
        <v>0</v>
      </c>
      <c r="M8" s="375">
        <f>SUM(M9:M10)</f>
        <v>0</v>
      </c>
      <c r="N8" s="376">
        <f>SUM(N9:N10)</f>
        <v>0</v>
      </c>
    </row>
    <row r="9" spans="1:14" ht="15" customHeight="1" x14ac:dyDescent="0.25">
      <c r="A9" s="374" t="str">
        <f>IF(B9&gt;0,MAX($A$5:A8)+1,"")</f>
        <v/>
      </c>
      <c r="B9" s="445"/>
      <c r="C9" s="445"/>
      <c r="D9" s="446"/>
      <c r="E9" s="447"/>
      <c r="F9" s="448"/>
      <c r="G9" s="448"/>
      <c r="H9" s="373">
        <f t="shared" si="1"/>
        <v>0</v>
      </c>
      <c r="J9" s="377" t="s">
        <v>215</v>
      </c>
      <c r="K9" s="378">
        <f>Plan!B69</f>
        <v>0</v>
      </c>
      <c r="L9" s="364">
        <f>SUMIF(E5:E246,'Legenda izvješće'!C35,F5:F246)</f>
        <v>0</v>
      </c>
      <c r="M9" s="364">
        <f>SUMIF(E5:E246,'Legenda izvješće'!C35,'Popis računa'!G5:G246)</f>
        <v>0</v>
      </c>
      <c r="N9" s="365">
        <f>L9+M9</f>
        <v>0</v>
      </c>
    </row>
    <row r="10" spans="1:14" ht="15" customHeight="1" x14ac:dyDescent="0.25">
      <c r="A10" s="374" t="str">
        <f>IF(B10&gt;0,MAX($A$5:A9)+1,"")</f>
        <v/>
      </c>
      <c r="B10" s="445"/>
      <c r="C10" s="445"/>
      <c r="D10" s="446"/>
      <c r="E10" s="447"/>
      <c r="F10" s="448"/>
      <c r="G10" s="448"/>
      <c r="H10" s="373">
        <f t="shared" si="1"/>
        <v>0</v>
      </c>
      <c r="J10" s="377" t="s">
        <v>216</v>
      </c>
      <c r="K10" s="378">
        <f>Plan!B70</f>
        <v>0</v>
      </c>
      <c r="L10" s="364">
        <f>SUMIF(E5:E246,'Legenda izvješće'!C36,F5:F246)</f>
        <v>0</v>
      </c>
      <c r="M10" s="364">
        <f>SUMIF(E5:E246,'Legenda izvješće'!C36,'Popis računa'!G5:G246)</f>
        <v>0</v>
      </c>
      <c r="N10" s="365">
        <f>L10+M10</f>
        <v>0</v>
      </c>
    </row>
    <row r="11" spans="1:14" ht="15" customHeight="1" x14ac:dyDescent="0.25">
      <c r="A11" s="374" t="str">
        <f>IF(B11&gt;0,MAX($A$5:A10)+1,"")</f>
        <v/>
      </c>
      <c r="B11" s="445"/>
      <c r="C11" s="445"/>
      <c r="D11" s="446"/>
      <c r="E11" s="447"/>
      <c r="F11" s="448"/>
      <c r="G11" s="448"/>
      <c r="H11" s="373">
        <f t="shared" si="1"/>
        <v>0</v>
      </c>
      <c r="J11" s="258" t="s">
        <v>9</v>
      </c>
      <c r="K11" s="366" t="s">
        <v>205</v>
      </c>
      <c r="L11" s="375">
        <f>SUM(L12:L16)</f>
        <v>0</v>
      </c>
      <c r="M11" s="375">
        <f>SUM(M12:M16)</f>
        <v>0</v>
      </c>
      <c r="N11" s="376">
        <f>SUM(N12:N16)</f>
        <v>0</v>
      </c>
    </row>
    <row r="12" spans="1:14" ht="15" customHeight="1" x14ac:dyDescent="0.25">
      <c r="A12" s="374" t="str">
        <f>IF(B12&gt;0,MAX($A$5:A11)+1,"")</f>
        <v/>
      </c>
      <c r="B12" s="445"/>
      <c r="C12" s="445"/>
      <c r="D12" s="446"/>
      <c r="E12" s="447"/>
      <c r="F12" s="448"/>
      <c r="G12" s="448"/>
      <c r="H12" s="373">
        <f t="shared" si="1"/>
        <v>0</v>
      </c>
      <c r="J12" s="379" t="s">
        <v>220</v>
      </c>
      <c r="K12" s="378">
        <f>Plan!B72</f>
        <v>0</v>
      </c>
      <c r="L12" s="364">
        <f>SUMIF(E5:E246,'Legenda izvješće'!C37,F5:F246)</f>
        <v>0</v>
      </c>
      <c r="M12" s="364">
        <f>SUMIF(E5:E246,'Legenda izvješće'!C37,'Popis računa'!G5:G246)</f>
        <v>0</v>
      </c>
      <c r="N12" s="365">
        <f>L12+M12</f>
        <v>0</v>
      </c>
    </row>
    <row r="13" spans="1:14" ht="15" customHeight="1" x14ac:dyDescent="0.25">
      <c r="A13" s="374" t="str">
        <f>IF(B13&gt;0,MAX($A$5:A12)+1,"")</f>
        <v/>
      </c>
      <c r="B13" s="445"/>
      <c r="C13" s="445"/>
      <c r="D13" s="446"/>
      <c r="E13" s="447"/>
      <c r="F13" s="448"/>
      <c r="G13" s="448"/>
      <c r="H13" s="373">
        <f t="shared" si="1"/>
        <v>0</v>
      </c>
      <c r="J13" s="379" t="s">
        <v>221</v>
      </c>
      <c r="K13" s="378">
        <f>Plan!B73</f>
        <v>0</v>
      </c>
      <c r="L13" s="364">
        <f>SUMIF(E5:E246,'Legenda izvješće'!C38,F5:F246)</f>
        <v>0</v>
      </c>
      <c r="M13" s="364">
        <f>SUMIF(E5:E246,'Legenda izvješće'!C38,'Popis računa'!G5:G246)</f>
        <v>0</v>
      </c>
      <c r="N13" s="365">
        <f>L13+M13</f>
        <v>0</v>
      </c>
    </row>
    <row r="14" spans="1:14" ht="15.75" x14ac:dyDescent="0.25">
      <c r="A14" s="374" t="str">
        <f>IF(B14&gt;0,MAX($A$5:A13)+1,"")</f>
        <v/>
      </c>
      <c r="B14" s="445"/>
      <c r="C14" s="445"/>
      <c r="D14" s="446"/>
      <c r="E14" s="447"/>
      <c r="F14" s="448"/>
      <c r="G14" s="448"/>
      <c r="H14" s="373">
        <f t="shared" si="1"/>
        <v>0</v>
      </c>
      <c r="J14" s="379" t="s">
        <v>375</v>
      </c>
      <c r="K14" s="378">
        <f>Plan!B74</f>
        <v>0</v>
      </c>
      <c r="L14" s="364">
        <f>SUMIF(E5:E246,'Legenda izvješće'!C39,F5:F246)</f>
        <v>0</v>
      </c>
      <c r="M14" s="364">
        <f>SUMIF(E5:E246,'Legenda izvješće'!C39,'Popis računa'!G5:G246)</f>
        <v>0</v>
      </c>
      <c r="N14" s="365">
        <f>L14+M14</f>
        <v>0</v>
      </c>
    </row>
    <row r="15" spans="1:14" ht="15.75" x14ac:dyDescent="0.25">
      <c r="A15" s="374" t="str">
        <f>IF(B15&gt;0,MAX($A$5:A14)+1,"")</f>
        <v/>
      </c>
      <c r="B15" s="445"/>
      <c r="C15" s="454"/>
      <c r="D15" s="446"/>
      <c r="E15" s="447"/>
      <c r="F15" s="448"/>
      <c r="G15" s="448"/>
      <c r="H15" s="373">
        <f t="shared" si="1"/>
        <v>0</v>
      </c>
      <c r="J15" s="379" t="s">
        <v>376</v>
      </c>
      <c r="K15" s="378">
        <f>Plan!B75</f>
        <v>0</v>
      </c>
      <c r="L15" s="364">
        <f>SUMIF(E5:E246,'Legenda izvješće'!C40,F5:F246)</f>
        <v>0</v>
      </c>
      <c r="M15" s="364">
        <f>SUMIF(E5:E246,'Legenda izvješće'!C40,'Popis računa'!G5:G246)</f>
        <v>0</v>
      </c>
      <c r="N15" s="365">
        <f>L15+M15</f>
        <v>0</v>
      </c>
    </row>
    <row r="16" spans="1:14" ht="16.5" thickBot="1" x14ac:dyDescent="0.3">
      <c r="A16" s="374" t="str">
        <f>IF(B16&gt;0,MAX($A$5:A15)+1,"")</f>
        <v/>
      </c>
      <c r="B16" s="445"/>
      <c r="C16" s="445"/>
      <c r="D16" s="446"/>
      <c r="E16" s="447"/>
      <c r="F16" s="448"/>
      <c r="G16" s="448"/>
      <c r="H16" s="373">
        <f t="shared" si="1"/>
        <v>0</v>
      </c>
      <c r="J16" s="379" t="s">
        <v>377</v>
      </c>
      <c r="K16" s="380">
        <f>Plan!B76</f>
        <v>0</v>
      </c>
      <c r="L16" s="364">
        <f>SUMIF(E5:E246,'Legenda izvješće'!C41,F5:F246)</f>
        <v>0</v>
      </c>
      <c r="M16" s="364">
        <f>SUMIF(E5:E246,'Legenda izvješće'!C41,'Popis računa'!G5:G246)</f>
        <v>0</v>
      </c>
      <c r="N16" s="365">
        <f>L16+M16</f>
        <v>0</v>
      </c>
    </row>
    <row r="17" spans="1:14" ht="15" customHeight="1" thickBot="1" x14ac:dyDescent="0.3">
      <c r="A17" s="374" t="str">
        <f>IF(B17&gt;0,MAX($A$5:A16)+1,"")</f>
        <v/>
      </c>
      <c r="B17" s="445"/>
      <c r="C17" s="445"/>
      <c r="D17" s="446"/>
      <c r="E17" s="447"/>
      <c r="F17" s="448"/>
      <c r="G17" s="448"/>
      <c r="H17" s="373">
        <f t="shared" si="1"/>
        <v>0</v>
      </c>
      <c r="J17" s="881" t="s">
        <v>5</v>
      </c>
      <c r="K17" s="882"/>
      <c r="L17" s="381">
        <f>SUM(L2:L8,L11)</f>
        <v>0</v>
      </c>
      <c r="M17" s="381">
        <f t="shared" ref="M17:N17" si="2">SUM(M2:M8,M11)</f>
        <v>0</v>
      </c>
      <c r="N17" s="381">
        <f t="shared" si="2"/>
        <v>0</v>
      </c>
    </row>
    <row r="18" spans="1:14" x14ac:dyDescent="0.25">
      <c r="A18" s="374" t="str">
        <f>IF(B18&gt;0,MAX($A$5:A17)+1,"")</f>
        <v/>
      </c>
      <c r="B18" s="445"/>
      <c r="C18" s="445"/>
      <c r="D18" s="446"/>
      <c r="E18" s="447"/>
      <c r="F18" s="448"/>
      <c r="G18" s="448"/>
      <c r="H18" s="373">
        <f t="shared" si="1"/>
        <v>0</v>
      </c>
    </row>
    <row r="19" spans="1:14" x14ac:dyDescent="0.25">
      <c r="A19" s="374" t="str">
        <f>IF(B19&gt;0,MAX($A$5:A18)+1,"")</f>
        <v/>
      </c>
      <c r="B19" s="445"/>
      <c r="C19" s="445"/>
      <c r="D19" s="446"/>
      <c r="E19" s="447"/>
      <c r="F19" s="448"/>
      <c r="G19" s="448"/>
      <c r="H19" s="373">
        <f t="shared" si="1"/>
        <v>0</v>
      </c>
    </row>
    <row r="20" spans="1:14" x14ac:dyDescent="0.25">
      <c r="A20" s="374" t="str">
        <f>IF(B20&gt;0,MAX($A$5:A19)+1,"")</f>
        <v/>
      </c>
      <c r="B20" s="445"/>
      <c r="C20" s="445"/>
      <c r="D20" s="446"/>
      <c r="E20" s="447"/>
      <c r="F20" s="448"/>
      <c r="G20" s="448"/>
      <c r="H20" s="373">
        <f t="shared" si="1"/>
        <v>0</v>
      </c>
    </row>
    <row r="21" spans="1:14" x14ac:dyDescent="0.25">
      <c r="A21" s="374" t="str">
        <f>IF(B21&gt;0,MAX($A$5:A20)+1,"")</f>
        <v/>
      </c>
      <c r="B21" s="445"/>
      <c r="C21" s="445"/>
      <c r="D21" s="446"/>
      <c r="E21" s="447"/>
      <c r="F21" s="448"/>
      <c r="G21" s="448"/>
      <c r="H21" s="373">
        <f t="shared" si="1"/>
        <v>0</v>
      </c>
    </row>
    <row r="22" spans="1:14" x14ac:dyDescent="0.25">
      <c r="A22" s="374" t="str">
        <f>IF(B22&gt;0,MAX($A$5:A21)+1,"")</f>
        <v/>
      </c>
      <c r="B22" s="445"/>
      <c r="C22" s="445"/>
      <c r="D22" s="446"/>
      <c r="E22" s="447"/>
      <c r="F22" s="448"/>
      <c r="G22" s="448"/>
      <c r="H22" s="373">
        <f t="shared" si="1"/>
        <v>0</v>
      </c>
    </row>
    <row r="23" spans="1:14" x14ac:dyDescent="0.25">
      <c r="A23" s="374" t="str">
        <f>IF(B23&gt;0,MAX($A$5:A22)+1,"")</f>
        <v/>
      </c>
      <c r="B23" s="445"/>
      <c r="C23" s="445"/>
      <c r="D23" s="446"/>
      <c r="E23" s="447"/>
      <c r="F23" s="448"/>
      <c r="G23" s="448"/>
      <c r="H23" s="373">
        <f t="shared" si="1"/>
        <v>0</v>
      </c>
    </row>
    <row r="24" spans="1:14" x14ac:dyDescent="0.25">
      <c r="A24" s="374" t="str">
        <f>IF(B24&gt;0,MAX($A$5:A23)+1,"")</f>
        <v/>
      </c>
      <c r="B24" s="445"/>
      <c r="C24" s="445"/>
      <c r="D24" s="446"/>
      <c r="E24" s="447"/>
      <c r="F24" s="448"/>
      <c r="G24" s="448"/>
      <c r="H24" s="373">
        <f t="shared" si="1"/>
        <v>0</v>
      </c>
    </row>
    <row r="25" spans="1:14" x14ac:dyDescent="0.25">
      <c r="A25" s="374" t="str">
        <f>IF(B25&gt;0,MAX($A$5:A24)+1,"")</f>
        <v/>
      </c>
      <c r="B25" s="445"/>
      <c r="C25" s="445"/>
      <c r="D25" s="446"/>
      <c r="E25" s="447"/>
      <c r="F25" s="448"/>
      <c r="G25" s="448"/>
      <c r="H25" s="373">
        <f t="shared" si="1"/>
        <v>0</v>
      </c>
    </row>
    <row r="26" spans="1:14" x14ac:dyDescent="0.25">
      <c r="A26" s="374" t="str">
        <f>IF(B26&gt;0,MAX($A$5:A25)+1,"")</f>
        <v/>
      </c>
      <c r="B26" s="445"/>
      <c r="C26" s="445"/>
      <c r="D26" s="446"/>
      <c r="E26" s="447"/>
      <c r="F26" s="448"/>
      <c r="G26" s="448"/>
      <c r="H26" s="373">
        <f t="shared" si="1"/>
        <v>0</v>
      </c>
    </row>
    <row r="27" spans="1:14" x14ac:dyDescent="0.25">
      <c r="A27" s="374" t="str">
        <f>IF(B27&gt;0,MAX($A$5:A26)+1,"")</f>
        <v/>
      </c>
      <c r="B27" s="445"/>
      <c r="C27" s="445"/>
      <c r="D27" s="446"/>
      <c r="E27" s="447"/>
      <c r="F27" s="448"/>
      <c r="G27" s="448"/>
      <c r="H27" s="373">
        <f t="shared" si="1"/>
        <v>0</v>
      </c>
    </row>
    <row r="28" spans="1:14" x14ac:dyDescent="0.25">
      <c r="A28" s="374" t="str">
        <f>IF(B28&gt;0,MAX($A$5:A27)+1,"")</f>
        <v/>
      </c>
      <c r="B28" s="445"/>
      <c r="C28" s="445"/>
      <c r="D28" s="446"/>
      <c r="E28" s="447"/>
      <c r="F28" s="448"/>
      <c r="G28" s="448"/>
      <c r="H28" s="373">
        <f t="shared" si="1"/>
        <v>0</v>
      </c>
    </row>
    <row r="29" spans="1:14" x14ac:dyDescent="0.25">
      <c r="A29" s="374" t="str">
        <f>IF(B29&gt;0,MAX($A$5:A28)+1,"")</f>
        <v/>
      </c>
      <c r="B29" s="445"/>
      <c r="C29" s="445"/>
      <c r="D29" s="446"/>
      <c r="E29" s="447"/>
      <c r="F29" s="448"/>
      <c r="G29" s="448"/>
      <c r="H29" s="373">
        <f t="shared" si="1"/>
        <v>0</v>
      </c>
    </row>
    <row r="30" spans="1:14" x14ac:dyDescent="0.25">
      <c r="A30" s="374" t="str">
        <f>IF(B30&gt;0,MAX($A$5:A29)+1,"")</f>
        <v/>
      </c>
      <c r="B30" s="445"/>
      <c r="C30" s="445"/>
      <c r="D30" s="446"/>
      <c r="E30" s="447"/>
      <c r="F30" s="448"/>
      <c r="G30" s="448"/>
      <c r="H30" s="373">
        <f t="shared" si="1"/>
        <v>0</v>
      </c>
    </row>
    <row r="31" spans="1:14" x14ac:dyDescent="0.25">
      <c r="A31" s="374" t="str">
        <f>IF(B31&gt;0,MAX($A$5:A30)+1,"")</f>
        <v/>
      </c>
      <c r="B31" s="445"/>
      <c r="C31" s="445"/>
      <c r="D31" s="446"/>
      <c r="E31" s="447"/>
      <c r="F31" s="448"/>
      <c r="G31" s="448"/>
      <c r="H31" s="373">
        <f t="shared" si="1"/>
        <v>0</v>
      </c>
    </row>
    <row r="32" spans="1:14" x14ac:dyDescent="0.25">
      <c r="A32" s="374" t="str">
        <f>IF(B32&gt;0,MAX($A$5:A31)+1,"")</f>
        <v/>
      </c>
      <c r="B32" s="445"/>
      <c r="C32" s="445"/>
      <c r="D32" s="446"/>
      <c r="E32" s="447"/>
      <c r="F32" s="448"/>
      <c r="G32" s="448"/>
      <c r="H32" s="373">
        <f t="shared" si="1"/>
        <v>0</v>
      </c>
    </row>
    <row r="33" spans="1:8" x14ac:dyDescent="0.25">
      <c r="A33" s="374" t="str">
        <f>IF(B33&gt;0,MAX($A$5:A32)+1,"")</f>
        <v/>
      </c>
      <c r="B33" s="445"/>
      <c r="C33" s="445"/>
      <c r="D33" s="446"/>
      <c r="E33" s="447"/>
      <c r="F33" s="448"/>
      <c r="G33" s="448"/>
      <c r="H33" s="373">
        <f t="shared" si="1"/>
        <v>0</v>
      </c>
    </row>
    <row r="34" spans="1:8" x14ac:dyDescent="0.25">
      <c r="A34" s="374" t="str">
        <f>IF(B34&gt;0,MAX($A$5:A33)+1,"")</f>
        <v/>
      </c>
      <c r="B34" s="445"/>
      <c r="C34" s="445"/>
      <c r="D34" s="446"/>
      <c r="E34" s="447"/>
      <c r="F34" s="448"/>
      <c r="G34" s="448"/>
      <c r="H34" s="373">
        <f t="shared" si="1"/>
        <v>0</v>
      </c>
    </row>
    <row r="35" spans="1:8" x14ac:dyDescent="0.25">
      <c r="A35" s="374" t="str">
        <f>IF(B35&gt;0,MAX($A$5:A34)+1,"")</f>
        <v/>
      </c>
      <c r="B35" s="445"/>
      <c r="C35" s="445"/>
      <c r="D35" s="446"/>
      <c r="E35" s="447"/>
      <c r="F35" s="448"/>
      <c r="G35" s="448"/>
      <c r="H35" s="373">
        <f t="shared" si="1"/>
        <v>0</v>
      </c>
    </row>
    <row r="36" spans="1:8" x14ac:dyDescent="0.25">
      <c r="A36" s="374" t="str">
        <f>IF(B36&gt;0,MAX($A$5:A35)+1,"")</f>
        <v/>
      </c>
      <c r="B36" s="445"/>
      <c r="C36" s="445"/>
      <c r="D36" s="446"/>
      <c r="E36" s="447"/>
      <c r="F36" s="448"/>
      <c r="G36" s="448"/>
      <c r="H36" s="373">
        <f t="shared" si="1"/>
        <v>0</v>
      </c>
    </row>
    <row r="37" spans="1:8" x14ac:dyDescent="0.25">
      <c r="A37" s="374" t="str">
        <f>IF(B37&gt;0,MAX($A$5:A36)+1,"")</f>
        <v/>
      </c>
      <c r="B37" s="445"/>
      <c r="C37" s="445"/>
      <c r="D37" s="446"/>
      <c r="E37" s="447"/>
      <c r="F37" s="448"/>
      <c r="G37" s="448"/>
      <c r="H37" s="373">
        <f t="shared" si="1"/>
        <v>0</v>
      </c>
    </row>
    <row r="38" spans="1:8" x14ac:dyDescent="0.25">
      <c r="A38" s="374" t="str">
        <f>IF(B38&gt;0,MAX($A$5:A37)+1,"")</f>
        <v/>
      </c>
      <c r="B38" s="445"/>
      <c r="C38" s="445"/>
      <c r="D38" s="446"/>
      <c r="E38" s="447"/>
      <c r="F38" s="448"/>
      <c r="G38" s="448"/>
      <c r="H38" s="373">
        <f t="shared" si="1"/>
        <v>0</v>
      </c>
    </row>
    <row r="39" spans="1:8" x14ac:dyDescent="0.25">
      <c r="A39" s="374" t="str">
        <f>IF(B39&gt;0,MAX($A$5:A38)+1,"")</f>
        <v/>
      </c>
      <c r="B39" s="445"/>
      <c r="C39" s="445"/>
      <c r="D39" s="446"/>
      <c r="E39" s="447"/>
      <c r="F39" s="448"/>
      <c r="G39" s="448"/>
      <c r="H39" s="373">
        <f t="shared" si="1"/>
        <v>0</v>
      </c>
    </row>
    <row r="40" spans="1:8" x14ac:dyDescent="0.25">
      <c r="A40" s="374" t="str">
        <f>IF(B40&gt;0,MAX($A$5:A39)+1,"")</f>
        <v/>
      </c>
      <c r="B40" s="445"/>
      <c r="C40" s="445"/>
      <c r="D40" s="446"/>
      <c r="E40" s="447"/>
      <c r="F40" s="448"/>
      <c r="G40" s="448"/>
      <c r="H40" s="373">
        <f t="shared" si="1"/>
        <v>0</v>
      </c>
    </row>
    <row r="41" spans="1:8" x14ac:dyDescent="0.25">
      <c r="A41" s="374" t="str">
        <f>IF(B41&gt;0,MAX($A$5:A40)+1,"")</f>
        <v/>
      </c>
      <c r="B41" s="445"/>
      <c r="C41" s="445"/>
      <c r="D41" s="446"/>
      <c r="E41" s="447"/>
      <c r="F41" s="448"/>
      <c r="G41" s="448"/>
      <c r="H41" s="373">
        <f t="shared" si="1"/>
        <v>0</v>
      </c>
    </row>
    <row r="42" spans="1:8" x14ac:dyDescent="0.25">
      <c r="A42" s="374" t="str">
        <f>IF(B42&gt;0,MAX($A$5:A41)+1,"")</f>
        <v/>
      </c>
      <c r="B42" s="445"/>
      <c r="C42" s="445"/>
      <c r="D42" s="446"/>
      <c r="E42" s="447"/>
      <c r="F42" s="448"/>
      <c r="G42" s="448"/>
      <c r="H42" s="373">
        <f t="shared" si="1"/>
        <v>0</v>
      </c>
    </row>
    <row r="43" spans="1:8" x14ac:dyDescent="0.25">
      <c r="A43" s="374" t="str">
        <f>IF(B43&gt;0,MAX($A$5:A42)+1,"")</f>
        <v/>
      </c>
      <c r="B43" s="445"/>
      <c r="C43" s="445"/>
      <c r="D43" s="446"/>
      <c r="E43" s="447"/>
      <c r="F43" s="448"/>
      <c r="G43" s="448"/>
      <c r="H43" s="373">
        <f t="shared" si="1"/>
        <v>0</v>
      </c>
    </row>
    <row r="44" spans="1:8" x14ac:dyDescent="0.25">
      <c r="A44" s="374" t="str">
        <f>IF(B44&gt;0,MAX($A$5:A43)+1,"")</f>
        <v/>
      </c>
      <c r="B44" s="445"/>
      <c r="C44" s="445"/>
      <c r="D44" s="446"/>
      <c r="E44" s="447"/>
      <c r="F44" s="448"/>
      <c r="G44" s="448"/>
      <c r="H44" s="373">
        <f t="shared" si="1"/>
        <v>0</v>
      </c>
    </row>
    <row r="45" spans="1:8" x14ac:dyDescent="0.25">
      <c r="A45" s="374" t="str">
        <f>IF(B45&gt;0,MAX($A$5:A44)+1,"")</f>
        <v/>
      </c>
      <c r="B45" s="445"/>
      <c r="C45" s="445"/>
      <c r="D45" s="446"/>
      <c r="E45" s="447"/>
      <c r="F45" s="448"/>
      <c r="G45" s="448"/>
      <c r="H45" s="373">
        <f t="shared" si="1"/>
        <v>0</v>
      </c>
    </row>
    <row r="46" spans="1:8" x14ac:dyDescent="0.25">
      <c r="A46" s="374" t="str">
        <f>IF(B46&gt;0,MAX($A$5:A45)+1,"")</f>
        <v/>
      </c>
      <c r="B46" s="445"/>
      <c r="C46" s="445"/>
      <c r="D46" s="446"/>
      <c r="E46" s="447"/>
      <c r="F46" s="448"/>
      <c r="G46" s="448"/>
      <c r="H46" s="373">
        <f t="shared" si="1"/>
        <v>0</v>
      </c>
    </row>
    <row r="47" spans="1:8" x14ac:dyDescent="0.25">
      <c r="A47" s="374" t="str">
        <f>IF(B47&gt;0,MAX($A$5:A46)+1,"")</f>
        <v/>
      </c>
      <c r="B47" s="445"/>
      <c r="C47" s="445"/>
      <c r="D47" s="446"/>
      <c r="E47" s="447"/>
      <c r="F47" s="448"/>
      <c r="G47" s="448"/>
      <c r="H47" s="373">
        <f t="shared" si="1"/>
        <v>0</v>
      </c>
    </row>
    <row r="48" spans="1:8" x14ac:dyDescent="0.25">
      <c r="A48" s="374" t="str">
        <f>IF(B48&gt;0,MAX($A$5:A47)+1,"")</f>
        <v/>
      </c>
      <c r="B48" s="445"/>
      <c r="C48" s="445"/>
      <c r="D48" s="446"/>
      <c r="E48" s="447"/>
      <c r="F48" s="448"/>
      <c r="G48" s="448"/>
      <c r="H48" s="373">
        <f t="shared" si="1"/>
        <v>0</v>
      </c>
    </row>
    <row r="49" spans="1:8" x14ac:dyDescent="0.25">
      <c r="A49" s="374" t="str">
        <f>IF(B49&gt;0,MAX($A$5:A48)+1,"")</f>
        <v/>
      </c>
      <c r="B49" s="445"/>
      <c r="C49" s="445"/>
      <c r="D49" s="446"/>
      <c r="E49" s="447"/>
      <c r="F49" s="448"/>
      <c r="G49" s="448"/>
      <c r="H49" s="373">
        <f t="shared" si="1"/>
        <v>0</v>
      </c>
    </row>
    <row r="50" spans="1:8" x14ac:dyDescent="0.25">
      <c r="A50" s="374" t="str">
        <f>IF(B50&gt;0,MAX($A$5:A49)+1,"")</f>
        <v/>
      </c>
      <c r="B50" s="445"/>
      <c r="C50" s="445"/>
      <c r="D50" s="446"/>
      <c r="E50" s="447"/>
      <c r="F50" s="448"/>
      <c r="G50" s="448"/>
      <c r="H50" s="373">
        <f t="shared" si="1"/>
        <v>0</v>
      </c>
    </row>
    <row r="51" spans="1:8" x14ac:dyDescent="0.25">
      <c r="A51" s="374" t="str">
        <f>IF(B51&gt;0,MAX($A$5:A50)+1,"")</f>
        <v/>
      </c>
      <c r="B51" s="445"/>
      <c r="C51" s="445"/>
      <c r="D51" s="446"/>
      <c r="E51" s="447"/>
      <c r="F51" s="448"/>
      <c r="G51" s="448"/>
      <c r="H51" s="373">
        <f t="shared" si="1"/>
        <v>0</v>
      </c>
    </row>
    <row r="52" spans="1:8" x14ac:dyDescent="0.25">
      <c r="A52" s="374" t="str">
        <f>IF(B52&gt;0,MAX($A$5:A51)+1,"")</f>
        <v/>
      </c>
      <c r="B52" s="445"/>
      <c r="C52" s="445"/>
      <c r="D52" s="446"/>
      <c r="E52" s="447"/>
      <c r="F52" s="448"/>
      <c r="G52" s="448"/>
      <c r="H52" s="373">
        <f t="shared" si="1"/>
        <v>0</v>
      </c>
    </row>
    <row r="53" spans="1:8" x14ac:dyDescent="0.25">
      <c r="A53" s="374" t="str">
        <f>IF(B53&gt;0,MAX($A$5:A52)+1,"")</f>
        <v/>
      </c>
      <c r="B53" s="445"/>
      <c r="C53" s="445"/>
      <c r="D53" s="446"/>
      <c r="E53" s="447"/>
      <c r="F53" s="448"/>
      <c r="G53" s="448"/>
      <c r="H53" s="373">
        <f t="shared" si="1"/>
        <v>0</v>
      </c>
    </row>
    <row r="54" spans="1:8" x14ac:dyDescent="0.25">
      <c r="A54" s="374" t="str">
        <f>IF(B54&gt;0,MAX($A$5:A53)+1,"")</f>
        <v/>
      </c>
      <c r="B54" s="445"/>
      <c r="C54" s="445"/>
      <c r="D54" s="446"/>
      <c r="E54" s="447"/>
      <c r="F54" s="448"/>
      <c r="G54" s="448"/>
      <c r="H54" s="373">
        <f t="shared" si="1"/>
        <v>0</v>
      </c>
    </row>
    <row r="55" spans="1:8" x14ac:dyDescent="0.25">
      <c r="A55" s="374" t="str">
        <f>IF(B55&gt;0,MAX($A$5:A54)+1,"")</f>
        <v/>
      </c>
      <c r="B55" s="445"/>
      <c r="C55" s="445"/>
      <c r="D55" s="446"/>
      <c r="E55" s="447"/>
      <c r="F55" s="448"/>
      <c r="G55" s="448"/>
      <c r="H55" s="373">
        <f t="shared" si="1"/>
        <v>0</v>
      </c>
    </row>
    <row r="56" spans="1:8" x14ac:dyDescent="0.25">
      <c r="A56" s="374" t="str">
        <f>IF(B56&gt;0,MAX($A$5:A55)+1,"")</f>
        <v/>
      </c>
      <c r="B56" s="445"/>
      <c r="C56" s="445"/>
      <c r="D56" s="446"/>
      <c r="E56" s="447"/>
      <c r="F56" s="448"/>
      <c r="G56" s="448"/>
      <c r="H56" s="373">
        <f t="shared" si="1"/>
        <v>0</v>
      </c>
    </row>
    <row r="57" spans="1:8" x14ac:dyDescent="0.25">
      <c r="A57" s="374" t="str">
        <f>IF(B57&gt;0,MAX($A$5:A56)+1,"")</f>
        <v/>
      </c>
      <c r="B57" s="445"/>
      <c r="C57" s="445"/>
      <c r="D57" s="446"/>
      <c r="E57" s="447"/>
      <c r="F57" s="448"/>
      <c r="G57" s="448"/>
      <c r="H57" s="373">
        <f t="shared" si="1"/>
        <v>0</v>
      </c>
    </row>
    <row r="58" spans="1:8" x14ac:dyDescent="0.25">
      <c r="A58" s="374" t="str">
        <f>IF(B58&gt;0,MAX($A$5:A57)+1,"")</f>
        <v/>
      </c>
      <c r="B58" s="445"/>
      <c r="C58" s="445"/>
      <c r="D58" s="446"/>
      <c r="E58" s="447"/>
      <c r="F58" s="448"/>
      <c r="G58" s="448"/>
      <c r="H58" s="373">
        <f t="shared" si="1"/>
        <v>0</v>
      </c>
    </row>
    <row r="59" spans="1:8" x14ac:dyDescent="0.25">
      <c r="A59" s="374" t="str">
        <f>IF(B59&gt;0,MAX($A$5:A58)+1,"")</f>
        <v/>
      </c>
      <c r="B59" s="445"/>
      <c r="C59" s="445"/>
      <c r="D59" s="446"/>
      <c r="E59" s="447"/>
      <c r="F59" s="448"/>
      <c r="G59" s="448"/>
      <c r="H59" s="373">
        <f t="shared" si="1"/>
        <v>0</v>
      </c>
    </row>
    <row r="60" spans="1:8" x14ac:dyDescent="0.25">
      <c r="A60" s="374" t="str">
        <f>IF(B60&gt;0,MAX($A$5:A59)+1,"")</f>
        <v/>
      </c>
      <c r="B60" s="445"/>
      <c r="C60" s="445"/>
      <c r="D60" s="446"/>
      <c r="E60" s="447"/>
      <c r="F60" s="448"/>
      <c r="G60" s="448"/>
      <c r="H60" s="373">
        <f t="shared" si="1"/>
        <v>0</v>
      </c>
    </row>
    <row r="61" spans="1:8" x14ac:dyDescent="0.25">
      <c r="A61" s="374" t="str">
        <f>IF(B61&gt;0,MAX($A$5:A60)+1,"")</f>
        <v/>
      </c>
      <c r="B61" s="445"/>
      <c r="C61" s="445"/>
      <c r="D61" s="446"/>
      <c r="E61" s="447"/>
      <c r="F61" s="448"/>
      <c r="G61" s="448"/>
      <c r="H61" s="373">
        <f t="shared" si="1"/>
        <v>0</v>
      </c>
    </row>
    <row r="62" spans="1:8" x14ac:dyDescent="0.25">
      <c r="A62" s="374" t="str">
        <f>IF(B62&gt;0,MAX($A$5:A61)+1,"")</f>
        <v/>
      </c>
      <c r="B62" s="445"/>
      <c r="C62" s="445"/>
      <c r="D62" s="446"/>
      <c r="E62" s="447"/>
      <c r="F62" s="448"/>
      <c r="G62" s="448"/>
      <c r="H62" s="373">
        <f t="shared" si="1"/>
        <v>0</v>
      </c>
    </row>
    <row r="63" spans="1:8" x14ac:dyDescent="0.25">
      <c r="A63" s="374" t="str">
        <f>IF(B63&gt;0,MAX($A$5:A62)+1,"")</f>
        <v/>
      </c>
      <c r="B63" s="445"/>
      <c r="C63" s="445"/>
      <c r="D63" s="446"/>
      <c r="E63" s="447"/>
      <c r="F63" s="448"/>
      <c r="G63" s="448"/>
      <c r="H63" s="373">
        <f t="shared" si="1"/>
        <v>0</v>
      </c>
    </row>
    <row r="64" spans="1:8" x14ac:dyDescent="0.25">
      <c r="A64" s="374" t="str">
        <f>IF(B64&gt;0,MAX($A$5:A63)+1,"")</f>
        <v/>
      </c>
      <c r="B64" s="445"/>
      <c r="C64" s="445"/>
      <c r="D64" s="446"/>
      <c r="E64" s="447"/>
      <c r="F64" s="448"/>
      <c r="G64" s="448"/>
      <c r="H64" s="373">
        <f t="shared" si="1"/>
        <v>0</v>
      </c>
    </row>
    <row r="65" spans="1:8" x14ac:dyDescent="0.25">
      <c r="A65" s="374" t="str">
        <f>IF(B65&gt;0,MAX($A$5:A64)+1,"")</f>
        <v/>
      </c>
      <c r="B65" s="445"/>
      <c r="C65" s="445"/>
      <c r="D65" s="446"/>
      <c r="E65" s="447"/>
      <c r="F65" s="448"/>
      <c r="G65" s="448"/>
      <c r="H65" s="373">
        <f t="shared" si="1"/>
        <v>0</v>
      </c>
    </row>
    <row r="66" spans="1:8" x14ac:dyDescent="0.25">
      <c r="A66" s="374" t="str">
        <f>IF(B66&gt;0,MAX($A$5:A65)+1,"")</f>
        <v/>
      </c>
      <c r="B66" s="445"/>
      <c r="C66" s="445"/>
      <c r="D66" s="446"/>
      <c r="E66" s="447"/>
      <c r="F66" s="448"/>
      <c r="G66" s="448"/>
      <c r="H66" s="373">
        <f t="shared" si="1"/>
        <v>0</v>
      </c>
    </row>
    <row r="67" spans="1:8" x14ac:dyDescent="0.25">
      <c r="A67" s="374" t="str">
        <f>IF(B67&gt;0,MAX($A$5:A66)+1,"")</f>
        <v/>
      </c>
      <c r="B67" s="445"/>
      <c r="C67" s="445"/>
      <c r="D67" s="446"/>
      <c r="E67" s="447"/>
      <c r="F67" s="448"/>
      <c r="G67" s="448"/>
      <c r="H67" s="373">
        <f t="shared" si="1"/>
        <v>0</v>
      </c>
    </row>
    <row r="68" spans="1:8" x14ac:dyDescent="0.25">
      <c r="A68" s="374" t="str">
        <f>IF(B68&gt;0,MAX($A$5:A67)+1,"")</f>
        <v/>
      </c>
      <c r="B68" s="445"/>
      <c r="C68" s="445"/>
      <c r="D68" s="446"/>
      <c r="E68" s="447"/>
      <c r="F68" s="448"/>
      <c r="G68" s="448"/>
      <c r="H68" s="373">
        <f t="shared" si="1"/>
        <v>0</v>
      </c>
    </row>
    <row r="69" spans="1:8" x14ac:dyDescent="0.25">
      <c r="A69" s="374" t="str">
        <f>IF(B69&gt;0,MAX($A$5:A68)+1,"")</f>
        <v/>
      </c>
      <c r="B69" s="445"/>
      <c r="C69" s="445"/>
      <c r="D69" s="446"/>
      <c r="E69" s="447"/>
      <c r="F69" s="448"/>
      <c r="G69" s="448"/>
      <c r="H69" s="373">
        <f t="shared" si="1"/>
        <v>0</v>
      </c>
    </row>
    <row r="70" spans="1:8" x14ac:dyDescent="0.25">
      <c r="A70" s="374" t="str">
        <f>IF(B70&gt;0,MAX($A$5:A69)+1,"")</f>
        <v/>
      </c>
      <c r="B70" s="445"/>
      <c r="C70" s="445"/>
      <c r="D70" s="446"/>
      <c r="E70" s="447"/>
      <c r="F70" s="448"/>
      <c r="G70" s="448"/>
      <c r="H70" s="373">
        <f t="shared" si="1"/>
        <v>0</v>
      </c>
    </row>
    <row r="71" spans="1:8" x14ac:dyDescent="0.25">
      <c r="A71" s="374" t="str">
        <f>IF(B71&gt;0,MAX($A$5:A70)+1,"")</f>
        <v/>
      </c>
      <c r="B71" s="445"/>
      <c r="C71" s="445"/>
      <c r="D71" s="446"/>
      <c r="E71" s="447"/>
      <c r="F71" s="448"/>
      <c r="G71" s="448"/>
      <c r="H71" s="373">
        <f t="shared" si="1"/>
        <v>0</v>
      </c>
    </row>
    <row r="72" spans="1:8" x14ac:dyDescent="0.25">
      <c r="A72" s="374" t="str">
        <f>IF(B72&gt;0,MAX($A$5:A71)+1,"")</f>
        <v/>
      </c>
      <c r="B72" s="445"/>
      <c r="C72" s="445"/>
      <c r="D72" s="446"/>
      <c r="E72" s="447"/>
      <c r="F72" s="448"/>
      <c r="G72" s="448"/>
      <c r="H72" s="373">
        <f t="shared" si="1"/>
        <v>0</v>
      </c>
    </row>
    <row r="73" spans="1:8" x14ac:dyDescent="0.25">
      <c r="A73" s="374" t="str">
        <f>IF(B73&gt;0,MAX($A$5:A72)+1,"")</f>
        <v/>
      </c>
      <c r="B73" s="445"/>
      <c r="C73" s="445"/>
      <c r="D73" s="446"/>
      <c r="E73" s="447"/>
      <c r="F73" s="448"/>
      <c r="G73" s="448"/>
      <c r="H73" s="373">
        <f t="shared" si="1"/>
        <v>0</v>
      </c>
    </row>
    <row r="74" spans="1:8" x14ac:dyDescent="0.25">
      <c r="A74" s="374" t="str">
        <f>IF(B74&gt;0,MAX($A$5:A73)+1,"")</f>
        <v/>
      </c>
      <c r="B74" s="445"/>
      <c r="C74" s="445"/>
      <c r="D74" s="446"/>
      <c r="E74" s="447"/>
      <c r="F74" s="448"/>
      <c r="G74" s="448"/>
      <c r="H74" s="373">
        <f t="shared" si="1"/>
        <v>0</v>
      </c>
    </row>
    <row r="75" spans="1:8" x14ac:dyDescent="0.25">
      <c r="A75" s="374" t="str">
        <f>IF(B75&gt;0,MAX($A$5:A74)+1,"")</f>
        <v/>
      </c>
      <c r="B75" s="445"/>
      <c r="C75" s="445"/>
      <c r="D75" s="446"/>
      <c r="E75" s="447"/>
      <c r="F75" s="448"/>
      <c r="G75" s="448"/>
      <c r="H75" s="373">
        <f t="shared" si="1"/>
        <v>0</v>
      </c>
    </row>
    <row r="76" spans="1:8" x14ac:dyDescent="0.25">
      <c r="A76" s="374" t="str">
        <f>IF(B76&gt;0,MAX($A$5:A75)+1,"")</f>
        <v/>
      </c>
      <c r="B76" s="445"/>
      <c r="C76" s="445"/>
      <c r="D76" s="446"/>
      <c r="E76" s="447"/>
      <c r="F76" s="448"/>
      <c r="G76" s="448"/>
      <c r="H76" s="373">
        <f t="shared" si="1"/>
        <v>0</v>
      </c>
    </row>
    <row r="77" spans="1:8" x14ac:dyDescent="0.25">
      <c r="A77" s="374" t="str">
        <f>IF(B77&gt;0,MAX($A$5:A76)+1,"")</f>
        <v/>
      </c>
      <c r="B77" s="445"/>
      <c r="C77" s="445"/>
      <c r="D77" s="446"/>
      <c r="E77" s="447"/>
      <c r="F77" s="448"/>
      <c r="G77" s="448"/>
      <c r="H77" s="373">
        <f t="shared" si="1"/>
        <v>0</v>
      </c>
    </row>
    <row r="78" spans="1:8" x14ac:dyDescent="0.25">
      <c r="A78" s="374" t="str">
        <f>IF(B78&gt;0,MAX($A$5:A77)+1,"")</f>
        <v/>
      </c>
      <c r="B78" s="445"/>
      <c r="C78" s="445"/>
      <c r="D78" s="446"/>
      <c r="E78" s="447"/>
      <c r="F78" s="448"/>
      <c r="G78" s="448"/>
      <c r="H78" s="373">
        <f t="shared" si="1"/>
        <v>0</v>
      </c>
    </row>
    <row r="79" spans="1:8" x14ac:dyDescent="0.25">
      <c r="A79" s="374" t="str">
        <f>IF(B79&gt;0,MAX($A$5:A78)+1,"")</f>
        <v/>
      </c>
      <c r="B79" s="445"/>
      <c r="C79" s="445"/>
      <c r="D79" s="446"/>
      <c r="E79" s="447"/>
      <c r="F79" s="448"/>
      <c r="G79" s="448"/>
      <c r="H79" s="373">
        <f t="shared" si="1"/>
        <v>0</v>
      </c>
    </row>
    <row r="80" spans="1:8" x14ac:dyDescent="0.25">
      <c r="A80" s="374" t="str">
        <f>IF(B80&gt;0,MAX($A$5:A79)+1,"")</f>
        <v/>
      </c>
      <c r="B80" s="445"/>
      <c r="C80" s="445"/>
      <c r="D80" s="446"/>
      <c r="E80" s="447"/>
      <c r="F80" s="448"/>
      <c r="G80" s="448"/>
      <c r="H80" s="373">
        <f t="shared" si="1"/>
        <v>0</v>
      </c>
    </row>
    <row r="81" spans="1:8" x14ac:dyDescent="0.25">
      <c r="A81" s="374" t="str">
        <f>IF(B81&gt;0,MAX($A$5:A80)+1,"")</f>
        <v/>
      </c>
      <c r="B81" s="445"/>
      <c r="C81" s="445"/>
      <c r="D81" s="446"/>
      <c r="E81" s="447"/>
      <c r="F81" s="448"/>
      <c r="G81" s="448"/>
      <c r="H81" s="373">
        <f t="shared" si="1"/>
        <v>0</v>
      </c>
    </row>
    <row r="82" spans="1:8" x14ac:dyDescent="0.25">
      <c r="A82" s="374" t="str">
        <f>IF(B82&gt;0,MAX($A$5:A81)+1,"")</f>
        <v/>
      </c>
      <c r="B82" s="445"/>
      <c r="C82" s="445"/>
      <c r="D82" s="446"/>
      <c r="E82" s="447"/>
      <c r="F82" s="448"/>
      <c r="G82" s="448"/>
      <c r="H82" s="373">
        <f t="shared" si="1"/>
        <v>0</v>
      </c>
    </row>
    <row r="83" spans="1:8" x14ac:dyDescent="0.25">
      <c r="A83" s="374" t="str">
        <f>IF(B83&gt;0,MAX($A$5:A82)+1,"")</f>
        <v/>
      </c>
      <c r="B83" s="445"/>
      <c r="C83" s="445"/>
      <c r="D83" s="446"/>
      <c r="E83" s="447"/>
      <c r="F83" s="448"/>
      <c r="G83" s="448"/>
      <c r="H83" s="373">
        <f t="shared" si="1"/>
        <v>0</v>
      </c>
    </row>
    <row r="84" spans="1:8" x14ac:dyDescent="0.25">
      <c r="A84" s="374" t="str">
        <f>IF(B84&gt;0,MAX($A$5:A83)+1,"")</f>
        <v/>
      </c>
      <c r="B84" s="445"/>
      <c r="C84" s="445"/>
      <c r="D84" s="446"/>
      <c r="E84" s="447"/>
      <c r="F84" s="448"/>
      <c r="G84" s="448"/>
      <c r="H84" s="373">
        <f t="shared" si="1"/>
        <v>0</v>
      </c>
    </row>
    <row r="85" spans="1:8" x14ac:dyDescent="0.25">
      <c r="A85" s="374" t="str">
        <f>IF(B85&gt;0,MAX($A$5:A84)+1,"")</f>
        <v/>
      </c>
      <c r="B85" s="445"/>
      <c r="C85" s="445"/>
      <c r="D85" s="446"/>
      <c r="E85" s="447"/>
      <c r="F85" s="448"/>
      <c r="G85" s="448"/>
      <c r="H85" s="373">
        <f t="shared" si="1"/>
        <v>0</v>
      </c>
    </row>
    <row r="86" spans="1:8" x14ac:dyDescent="0.25">
      <c r="A86" s="374" t="str">
        <f>IF(B86&gt;0,MAX($A$5:A85)+1,"")</f>
        <v/>
      </c>
      <c r="B86" s="445"/>
      <c r="C86" s="445"/>
      <c r="D86" s="446"/>
      <c r="E86" s="447"/>
      <c r="F86" s="448"/>
      <c r="G86" s="448"/>
      <c r="H86" s="373">
        <f t="shared" si="1"/>
        <v>0</v>
      </c>
    </row>
    <row r="87" spans="1:8" x14ac:dyDescent="0.25">
      <c r="A87" s="374" t="str">
        <f>IF(B87&gt;0,MAX($A$5:A86)+1,"")</f>
        <v/>
      </c>
      <c r="B87" s="445"/>
      <c r="C87" s="445"/>
      <c r="D87" s="446"/>
      <c r="E87" s="447"/>
      <c r="F87" s="448"/>
      <c r="G87" s="448"/>
      <c r="H87" s="373">
        <f t="shared" si="1"/>
        <v>0</v>
      </c>
    </row>
    <row r="88" spans="1:8" x14ac:dyDescent="0.25">
      <c r="A88" s="374" t="str">
        <f>IF(B88&gt;0,MAX($A$5:A87)+1,"")</f>
        <v/>
      </c>
      <c r="B88" s="445"/>
      <c r="C88" s="445"/>
      <c r="D88" s="446"/>
      <c r="E88" s="447"/>
      <c r="F88" s="448"/>
      <c r="G88" s="448"/>
      <c r="H88" s="373">
        <f t="shared" si="1"/>
        <v>0</v>
      </c>
    </row>
    <row r="89" spans="1:8" x14ac:dyDescent="0.25">
      <c r="A89" s="374" t="str">
        <f>IF(B89&gt;0,MAX($A$5:A88)+1,"")</f>
        <v/>
      </c>
      <c r="B89" s="445"/>
      <c r="C89" s="445"/>
      <c r="D89" s="446"/>
      <c r="E89" s="447"/>
      <c r="F89" s="448"/>
      <c r="G89" s="448"/>
      <c r="H89" s="373">
        <f t="shared" si="1"/>
        <v>0</v>
      </c>
    </row>
    <row r="90" spans="1:8" x14ac:dyDescent="0.25">
      <c r="A90" s="374" t="str">
        <f>IF(B90&gt;0,MAX($A$5:A89)+1,"")</f>
        <v/>
      </c>
      <c r="B90" s="445"/>
      <c r="C90" s="445"/>
      <c r="D90" s="446"/>
      <c r="E90" s="447"/>
      <c r="F90" s="448"/>
      <c r="G90" s="448"/>
      <c r="H90" s="373">
        <f t="shared" si="1"/>
        <v>0</v>
      </c>
    </row>
    <row r="91" spans="1:8" x14ac:dyDescent="0.25">
      <c r="A91" s="374" t="str">
        <f>IF(B91&gt;0,MAX($A$5:A90)+1,"")</f>
        <v/>
      </c>
      <c r="B91" s="445"/>
      <c r="C91" s="445"/>
      <c r="D91" s="446"/>
      <c r="E91" s="447"/>
      <c r="F91" s="448"/>
      <c r="G91" s="448"/>
      <c r="H91" s="373">
        <f t="shared" si="1"/>
        <v>0</v>
      </c>
    </row>
    <row r="92" spans="1:8" x14ac:dyDescent="0.25">
      <c r="A92" s="374" t="str">
        <f>IF(B92&gt;0,MAX($A$5:A91)+1,"")</f>
        <v/>
      </c>
      <c r="B92" s="445"/>
      <c r="C92" s="445"/>
      <c r="D92" s="446"/>
      <c r="E92" s="447"/>
      <c r="F92" s="448"/>
      <c r="G92" s="448"/>
      <c r="H92" s="373">
        <f t="shared" si="1"/>
        <v>0</v>
      </c>
    </row>
    <row r="93" spans="1:8" x14ac:dyDescent="0.25">
      <c r="A93" s="374" t="str">
        <f>IF(B93&gt;0,MAX($A$5:A92)+1,"")</f>
        <v/>
      </c>
      <c r="B93" s="445"/>
      <c r="C93" s="445"/>
      <c r="D93" s="446"/>
      <c r="E93" s="447"/>
      <c r="F93" s="448"/>
      <c r="G93" s="448"/>
      <c r="H93" s="373">
        <f t="shared" si="1"/>
        <v>0</v>
      </c>
    </row>
    <row r="94" spans="1:8" x14ac:dyDescent="0.25">
      <c r="A94" s="374" t="str">
        <f>IF(B94&gt;0,MAX($A$5:A93)+1,"")</f>
        <v/>
      </c>
      <c r="B94" s="445"/>
      <c r="C94" s="445"/>
      <c r="D94" s="446"/>
      <c r="E94" s="447"/>
      <c r="F94" s="448"/>
      <c r="G94" s="448"/>
      <c r="H94" s="373">
        <f t="shared" si="1"/>
        <v>0</v>
      </c>
    </row>
    <row r="95" spans="1:8" x14ac:dyDescent="0.25">
      <c r="A95" s="374" t="str">
        <f>IF(B95&gt;0,MAX($A$5:A94)+1,"")</f>
        <v/>
      </c>
      <c r="B95" s="445"/>
      <c r="C95" s="445"/>
      <c r="D95" s="446"/>
      <c r="E95" s="447"/>
      <c r="F95" s="448"/>
      <c r="G95" s="448"/>
      <c r="H95" s="373">
        <f t="shared" si="1"/>
        <v>0</v>
      </c>
    </row>
    <row r="96" spans="1:8" x14ac:dyDescent="0.25">
      <c r="A96" s="374" t="str">
        <f>IF(B96&gt;0,MAX($A$5:A95)+1,"")</f>
        <v/>
      </c>
      <c r="B96" s="445"/>
      <c r="C96" s="445"/>
      <c r="D96" s="446"/>
      <c r="E96" s="447"/>
      <c r="F96" s="448"/>
      <c r="G96" s="448"/>
      <c r="H96" s="373">
        <f t="shared" si="1"/>
        <v>0</v>
      </c>
    </row>
    <row r="97" spans="1:8" x14ac:dyDescent="0.25">
      <c r="A97" s="374" t="str">
        <f>IF(B97&gt;0,MAX($A$5:A96)+1,"")</f>
        <v/>
      </c>
      <c r="B97" s="445"/>
      <c r="C97" s="445"/>
      <c r="D97" s="446"/>
      <c r="E97" s="447"/>
      <c r="F97" s="448"/>
      <c r="G97" s="448"/>
      <c r="H97" s="373">
        <f t="shared" si="1"/>
        <v>0</v>
      </c>
    </row>
    <row r="98" spans="1:8" x14ac:dyDescent="0.25">
      <c r="A98" s="374" t="str">
        <f>IF(B98&gt;0,MAX($A$5:A97)+1,"")</f>
        <v/>
      </c>
      <c r="B98" s="445"/>
      <c r="C98" s="445"/>
      <c r="D98" s="446"/>
      <c r="E98" s="447"/>
      <c r="F98" s="448"/>
      <c r="G98" s="448"/>
      <c r="H98" s="373">
        <f t="shared" si="1"/>
        <v>0</v>
      </c>
    </row>
    <row r="99" spans="1:8" x14ac:dyDescent="0.25">
      <c r="A99" s="374" t="str">
        <f>IF(B99&gt;0,MAX($A$5:A98)+1,"")</f>
        <v/>
      </c>
      <c r="B99" s="445"/>
      <c r="C99" s="445"/>
      <c r="D99" s="446"/>
      <c r="E99" s="447"/>
      <c r="F99" s="448"/>
      <c r="G99" s="448"/>
      <c r="H99" s="373">
        <f t="shared" si="1"/>
        <v>0</v>
      </c>
    </row>
    <row r="100" spans="1:8" x14ac:dyDescent="0.25">
      <c r="A100" s="374" t="str">
        <f>IF(B100&gt;0,MAX($A$5:A99)+1,"")</f>
        <v/>
      </c>
      <c r="B100" s="445"/>
      <c r="C100" s="445"/>
      <c r="D100" s="446"/>
      <c r="E100" s="447"/>
      <c r="F100" s="448"/>
      <c r="G100" s="448"/>
      <c r="H100" s="373">
        <f t="shared" si="1"/>
        <v>0</v>
      </c>
    </row>
    <row r="101" spans="1:8" x14ac:dyDescent="0.25">
      <c r="A101" s="374" t="str">
        <f>IF(B101&gt;0,MAX($A$5:A100)+1,"")</f>
        <v/>
      </c>
      <c r="B101" s="445"/>
      <c r="C101" s="445"/>
      <c r="D101" s="446"/>
      <c r="E101" s="447"/>
      <c r="F101" s="448"/>
      <c r="G101" s="448"/>
      <c r="H101" s="373">
        <f t="shared" si="1"/>
        <v>0</v>
      </c>
    </row>
    <row r="102" spans="1:8" x14ac:dyDescent="0.25">
      <c r="A102" s="374" t="str">
        <f>IF(B102&gt;0,MAX($A$5:A101)+1,"")</f>
        <v/>
      </c>
      <c r="B102" s="445"/>
      <c r="C102" s="445"/>
      <c r="D102" s="446"/>
      <c r="E102" s="447"/>
      <c r="F102" s="448"/>
      <c r="G102" s="448"/>
      <c r="H102" s="373">
        <f t="shared" si="1"/>
        <v>0</v>
      </c>
    </row>
    <row r="103" spans="1:8" x14ac:dyDescent="0.25">
      <c r="A103" s="374" t="str">
        <f>IF(B103&gt;0,MAX($A$5:A102)+1,"")</f>
        <v/>
      </c>
      <c r="B103" s="445"/>
      <c r="C103" s="445"/>
      <c r="D103" s="446"/>
      <c r="E103" s="447"/>
      <c r="F103" s="448"/>
      <c r="G103" s="448"/>
      <c r="H103" s="373">
        <f t="shared" si="1"/>
        <v>0</v>
      </c>
    </row>
    <row r="104" spans="1:8" x14ac:dyDescent="0.25">
      <c r="A104" s="374" t="str">
        <f>IF(B104&gt;0,MAX($A$5:A103)+1,"")</f>
        <v/>
      </c>
      <c r="B104" s="445"/>
      <c r="C104" s="445"/>
      <c r="D104" s="446"/>
      <c r="E104" s="447"/>
      <c r="F104" s="448"/>
      <c r="G104" s="448"/>
      <c r="H104" s="373">
        <f t="shared" si="1"/>
        <v>0</v>
      </c>
    </row>
    <row r="105" spans="1:8" x14ac:dyDescent="0.25">
      <c r="A105" s="374" t="str">
        <f>IF(B105&gt;0,MAX($A$5:A104)+1,"")</f>
        <v/>
      </c>
      <c r="B105" s="445"/>
      <c r="C105" s="445"/>
      <c r="D105" s="446"/>
      <c r="E105" s="447"/>
      <c r="F105" s="448"/>
      <c r="G105" s="448"/>
      <c r="H105" s="373">
        <f t="shared" si="1"/>
        <v>0</v>
      </c>
    </row>
    <row r="106" spans="1:8" x14ac:dyDescent="0.25">
      <c r="A106" s="374" t="str">
        <f>IF(B106&gt;0,MAX($A$5:A105)+1,"")</f>
        <v/>
      </c>
      <c r="B106" s="445"/>
      <c r="C106" s="445"/>
      <c r="D106" s="446"/>
      <c r="E106" s="447"/>
      <c r="F106" s="448"/>
      <c r="G106" s="448"/>
      <c r="H106" s="373">
        <f t="shared" si="1"/>
        <v>0</v>
      </c>
    </row>
    <row r="107" spans="1:8" x14ac:dyDescent="0.25">
      <c r="A107" s="374" t="str">
        <f>IF(B107&gt;0,MAX($A$5:A106)+1,"")</f>
        <v/>
      </c>
      <c r="B107" s="445"/>
      <c r="C107" s="445"/>
      <c r="D107" s="446"/>
      <c r="E107" s="447"/>
      <c r="F107" s="448"/>
      <c r="G107" s="448"/>
      <c r="H107" s="373">
        <f t="shared" si="1"/>
        <v>0</v>
      </c>
    </row>
    <row r="108" spans="1:8" x14ac:dyDescent="0.25">
      <c r="A108" s="374" t="str">
        <f>IF(B108&gt;0,MAX($A$5:A107)+1,"")</f>
        <v/>
      </c>
      <c r="B108" s="445"/>
      <c r="C108" s="445"/>
      <c r="D108" s="446"/>
      <c r="E108" s="447"/>
      <c r="F108" s="448"/>
      <c r="G108" s="448"/>
      <c r="H108" s="373">
        <f t="shared" si="1"/>
        <v>0</v>
      </c>
    </row>
    <row r="109" spans="1:8" x14ac:dyDescent="0.25">
      <c r="A109" s="374" t="str">
        <f>IF(B109&gt;0,MAX($A$5:A108)+1,"")</f>
        <v/>
      </c>
      <c r="B109" s="445"/>
      <c r="C109" s="445"/>
      <c r="D109" s="446"/>
      <c r="E109" s="447"/>
      <c r="F109" s="448"/>
      <c r="G109" s="448"/>
      <c r="H109" s="373">
        <f t="shared" si="1"/>
        <v>0</v>
      </c>
    </row>
    <row r="110" spans="1:8" x14ac:dyDescent="0.25">
      <c r="A110" s="374" t="str">
        <f>IF(B110&gt;0,MAX($A$5:A109)+1,"")</f>
        <v/>
      </c>
      <c r="B110" s="445"/>
      <c r="C110" s="445"/>
      <c r="D110" s="446"/>
      <c r="E110" s="447"/>
      <c r="F110" s="448"/>
      <c r="G110" s="448"/>
      <c r="H110" s="373">
        <f t="shared" si="1"/>
        <v>0</v>
      </c>
    </row>
    <row r="111" spans="1:8" x14ac:dyDescent="0.25">
      <c r="A111" s="374" t="str">
        <f>IF(B111&gt;0,MAX($A$5:A110)+1,"")</f>
        <v/>
      </c>
      <c r="B111" s="445"/>
      <c r="C111" s="445"/>
      <c r="D111" s="446"/>
      <c r="E111" s="447"/>
      <c r="F111" s="448"/>
      <c r="G111" s="448"/>
      <c r="H111" s="373">
        <f t="shared" si="1"/>
        <v>0</v>
      </c>
    </row>
    <row r="112" spans="1:8" x14ac:dyDescent="0.25">
      <c r="A112" s="374" t="str">
        <f>IF(B112&gt;0,MAX($A$5:A111)+1,"")</f>
        <v/>
      </c>
      <c r="B112" s="445"/>
      <c r="C112" s="445"/>
      <c r="D112" s="446"/>
      <c r="E112" s="447"/>
      <c r="F112" s="448"/>
      <c r="G112" s="448"/>
      <c r="H112" s="373">
        <f t="shared" si="1"/>
        <v>0</v>
      </c>
    </row>
    <row r="113" spans="1:8" x14ac:dyDescent="0.25">
      <c r="A113" s="374" t="str">
        <f>IF(B113&gt;0,MAX($A$5:A112)+1,"")</f>
        <v/>
      </c>
      <c r="B113" s="445"/>
      <c r="C113" s="445"/>
      <c r="D113" s="446"/>
      <c r="E113" s="447"/>
      <c r="F113" s="448"/>
      <c r="G113" s="448"/>
      <c r="H113" s="373">
        <f t="shared" si="1"/>
        <v>0</v>
      </c>
    </row>
    <row r="114" spans="1:8" x14ac:dyDescent="0.25">
      <c r="A114" s="374" t="str">
        <f>IF(B114&gt;0,MAX($A$5:A113)+1,"")</f>
        <v/>
      </c>
      <c r="B114" s="445"/>
      <c r="C114" s="445"/>
      <c r="D114" s="446"/>
      <c r="E114" s="447"/>
      <c r="F114" s="448"/>
      <c r="G114" s="448"/>
      <c r="H114" s="373">
        <f t="shared" si="1"/>
        <v>0</v>
      </c>
    </row>
    <row r="115" spans="1:8" x14ac:dyDescent="0.25">
      <c r="A115" s="374" t="str">
        <f>IF(B115&gt;0,MAX($A$5:A114)+1,"")</f>
        <v/>
      </c>
      <c r="B115" s="445"/>
      <c r="C115" s="445"/>
      <c r="D115" s="446"/>
      <c r="E115" s="447"/>
      <c r="F115" s="448"/>
      <c r="G115" s="448"/>
      <c r="H115" s="373">
        <f t="shared" si="1"/>
        <v>0</v>
      </c>
    </row>
    <row r="116" spans="1:8" x14ac:dyDescent="0.25">
      <c r="A116" s="374" t="str">
        <f>IF(B116&gt;0,MAX($A$5:A115)+1,"")</f>
        <v/>
      </c>
      <c r="B116" s="445"/>
      <c r="C116" s="445"/>
      <c r="D116" s="446"/>
      <c r="E116" s="447"/>
      <c r="F116" s="448"/>
      <c r="G116" s="448"/>
      <c r="H116" s="373">
        <f t="shared" si="1"/>
        <v>0</v>
      </c>
    </row>
    <row r="117" spans="1:8" x14ac:dyDescent="0.25">
      <c r="A117" s="374" t="str">
        <f>IF(B117&gt;0,MAX($A$5:A116)+1,"")</f>
        <v/>
      </c>
      <c r="B117" s="445"/>
      <c r="C117" s="445"/>
      <c r="D117" s="446"/>
      <c r="E117" s="447"/>
      <c r="F117" s="448"/>
      <c r="G117" s="448"/>
      <c r="H117" s="373">
        <f t="shared" si="1"/>
        <v>0</v>
      </c>
    </row>
    <row r="118" spans="1:8" x14ac:dyDescent="0.25">
      <c r="A118" s="374" t="str">
        <f>IF(B118&gt;0,MAX($A$5:A117)+1,"")</f>
        <v/>
      </c>
      <c r="B118" s="445"/>
      <c r="C118" s="445"/>
      <c r="D118" s="446"/>
      <c r="E118" s="447"/>
      <c r="F118" s="448"/>
      <c r="G118" s="448"/>
      <c r="H118" s="373">
        <f t="shared" si="1"/>
        <v>0</v>
      </c>
    </row>
    <row r="119" spans="1:8" x14ac:dyDescent="0.25">
      <c r="A119" s="374" t="str">
        <f>IF(B119&gt;0,MAX($A$5:A118)+1,"")</f>
        <v/>
      </c>
      <c r="B119" s="445"/>
      <c r="C119" s="445"/>
      <c r="D119" s="446"/>
      <c r="E119" s="447"/>
      <c r="F119" s="448"/>
      <c r="G119" s="448"/>
      <c r="H119" s="373">
        <f t="shared" si="1"/>
        <v>0</v>
      </c>
    </row>
    <row r="120" spans="1:8" x14ac:dyDescent="0.25">
      <c r="A120" s="374" t="str">
        <f>IF(B120&gt;0,MAX($A$5:A119)+1,"")</f>
        <v/>
      </c>
      <c r="B120" s="445"/>
      <c r="C120" s="445"/>
      <c r="D120" s="446"/>
      <c r="E120" s="447"/>
      <c r="F120" s="448"/>
      <c r="G120" s="448"/>
      <c r="H120" s="373">
        <f t="shared" si="1"/>
        <v>0</v>
      </c>
    </row>
    <row r="121" spans="1:8" x14ac:dyDescent="0.25">
      <c r="A121" s="374" t="str">
        <f>IF(B121&gt;0,MAX($A$5:A120)+1,"")</f>
        <v/>
      </c>
      <c r="B121" s="445"/>
      <c r="C121" s="445"/>
      <c r="D121" s="446"/>
      <c r="E121" s="447"/>
      <c r="F121" s="448"/>
      <c r="G121" s="448"/>
      <c r="H121" s="373">
        <f t="shared" si="1"/>
        <v>0</v>
      </c>
    </row>
    <row r="122" spans="1:8" x14ac:dyDescent="0.25">
      <c r="A122" s="374" t="str">
        <f>IF(B122&gt;0,MAX($A$5:A121)+1,"")</f>
        <v/>
      </c>
      <c r="B122" s="445"/>
      <c r="C122" s="445"/>
      <c r="D122" s="446"/>
      <c r="E122" s="447"/>
      <c r="F122" s="448"/>
      <c r="G122" s="448"/>
      <c r="H122" s="373">
        <f t="shared" si="1"/>
        <v>0</v>
      </c>
    </row>
    <row r="123" spans="1:8" x14ac:dyDescent="0.25">
      <c r="A123" s="374" t="str">
        <f>IF(B123&gt;0,MAX($A$5:A122)+1,"")</f>
        <v/>
      </c>
      <c r="B123" s="445"/>
      <c r="C123" s="445"/>
      <c r="D123" s="446"/>
      <c r="E123" s="447"/>
      <c r="F123" s="448"/>
      <c r="G123" s="448"/>
      <c r="H123" s="373">
        <f t="shared" si="1"/>
        <v>0</v>
      </c>
    </row>
    <row r="124" spans="1:8" x14ac:dyDescent="0.25">
      <c r="A124" s="374" t="str">
        <f>IF(B124&gt;0,MAX($A$5:A123)+1,"")</f>
        <v/>
      </c>
      <c r="B124" s="445"/>
      <c r="C124" s="445"/>
      <c r="D124" s="446"/>
      <c r="E124" s="447"/>
      <c r="F124" s="448"/>
      <c r="G124" s="448"/>
      <c r="H124" s="373">
        <f t="shared" si="1"/>
        <v>0</v>
      </c>
    </row>
    <row r="125" spans="1:8" x14ac:dyDescent="0.25">
      <c r="A125" s="374" t="str">
        <f>IF(B125&gt;0,MAX($A$5:A124)+1,"")</f>
        <v/>
      </c>
      <c r="B125" s="445"/>
      <c r="C125" s="445"/>
      <c r="D125" s="446"/>
      <c r="E125" s="447"/>
      <c r="F125" s="448"/>
      <c r="G125" s="448"/>
      <c r="H125" s="373">
        <f t="shared" si="1"/>
        <v>0</v>
      </c>
    </row>
    <row r="126" spans="1:8" x14ac:dyDescent="0.25">
      <c r="A126" s="374" t="str">
        <f>IF(B126&gt;0,MAX($A$5:A125)+1,"")</f>
        <v/>
      </c>
      <c r="B126" s="445"/>
      <c r="C126" s="445"/>
      <c r="D126" s="446"/>
      <c r="E126" s="447"/>
      <c r="F126" s="448"/>
      <c r="G126" s="448"/>
      <c r="H126" s="373">
        <f t="shared" si="1"/>
        <v>0</v>
      </c>
    </row>
    <row r="127" spans="1:8" x14ac:dyDescent="0.25">
      <c r="A127" s="374" t="str">
        <f>IF(B127&gt;0,MAX($A$5:A126)+1,"")</f>
        <v/>
      </c>
      <c r="B127" s="445"/>
      <c r="C127" s="445"/>
      <c r="D127" s="446"/>
      <c r="E127" s="447"/>
      <c r="F127" s="448"/>
      <c r="G127" s="448"/>
      <c r="H127" s="373">
        <f t="shared" si="1"/>
        <v>0</v>
      </c>
    </row>
    <row r="128" spans="1:8" x14ac:dyDescent="0.25">
      <c r="A128" s="374" t="str">
        <f>IF(B128&gt;0,MAX($A$5:A127)+1,"")</f>
        <v/>
      </c>
      <c r="B128" s="445"/>
      <c r="C128" s="445"/>
      <c r="D128" s="446"/>
      <c r="E128" s="447"/>
      <c r="F128" s="448"/>
      <c r="G128" s="448"/>
      <c r="H128" s="373">
        <f t="shared" si="1"/>
        <v>0</v>
      </c>
    </row>
    <row r="129" spans="1:8" x14ac:dyDescent="0.25">
      <c r="A129" s="374" t="str">
        <f>IF(B129&gt;0,MAX($A$5:A128)+1,"")</f>
        <v/>
      </c>
      <c r="B129" s="445"/>
      <c r="C129" s="445"/>
      <c r="D129" s="446"/>
      <c r="E129" s="447"/>
      <c r="F129" s="448"/>
      <c r="G129" s="448"/>
      <c r="H129" s="373">
        <f t="shared" si="1"/>
        <v>0</v>
      </c>
    </row>
    <row r="130" spans="1:8" x14ac:dyDescent="0.25">
      <c r="A130" s="374" t="str">
        <f>IF(B130&gt;0,MAX($A$5:A129)+1,"")</f>
        <v/>
      </c>
      <c r="B130" s="445"/>
      <c r="C130" s="445"/>
      <c r="D130" s="446"/>
      <c r="E130" s="447"/>
      <c r="F130" s="448"/>
      <c r="G130" s="448"/>
      <c r="H130" s="373">
        <f t="shared" si="1"/>
        <v>0</v>
      </c>
    </row>
    <row r="131" spans="1:8" x14ac:dyDescent="0.25">
      <c r="A131" s="374" t="str">
        <f>IF(B131&gt;0,MAX($A$5:A130)+1,"")</f>
        <v/>
      </c>
      <c r="B131" s="445"/>
      <c r="C131" s="445"/>
      <c r="D131" s="446"/>
      <c r="E131" s="447"/>
      <c r="F131" s="448"/>
      <c r="G131" s="448"/>
      <c r="H131" s="373">
        <f t="shared" si="1"/>
        <v>0</v>
      </c>
    </row>
    <row r="132" spans="1:8" x14ac:dyDescent="0.25">
      <c r="A132" s="374" t="str">
        <f>IF(B132&gt;0,MAX($A$5:A131)+1,"")</f>
        <v/>
      </c>
      <c r="B132" s="445"/>
      <c r="C132" s="445"/>
      <c r="D132" s="446"/>
      <c r="E132" s="447"/>
      <c r="F132" s="448"/>
      <c r="G132" s="448"/>
      <c r="H132" s="373">
        <f t="shared" si="1"/>
        <v>0</v>
      </c>
    </row>
    <row r="133" spans="1:8" x14ac:dyDescent="0.25">
      <c r="A133" s="374" t="str">
        <f>IF(B133&gt;0,MAX($A$5:A132)+1,"")</f>
        <v/>
      </c>
      <c r="B133" s="445"/>
      <c r="C133" s="445"/>
      <c r="D133" s="446"/>
      <c r="E133" s="447"/>
      <c r="F133" s="448"/>
      <c r="G133" s="448"/>
      <c r="H133" s="373">
        <f t="shared" si="1"/>
        <v>0</v>
      </c>
    </row>
    <row r="134" spans="1:8" x14ac:dyDescent="0.25">
      <c r="A134" s="374" t="str">
        <f>IF(B134&gt;0,MAX($A$5:A133)+1,"")</f>
        <v/>
      </c>
      <c r="B134" s="445"/>
      <c r="C134" s="445"/>
      <c r="D134" s="446"/>
      <c r="E134" s="447"/>
      <c r="F134" s="448"/>
      <c r="G134" s="448"/>
      <c r="H134" s="373">
        <f t="shared" si="1"/>
        <v>0</v>
      </c>
    </row>
    <row r="135" spans="1:8" x14ac:dyDescent="0.25">
      <c r="A135" s="374" t="str">
        <f>IF(B135&gt;0,MAX($A$5:A134)+1,"")</f>
        <v/>
      </c>
      <c r="B135" s="445"/>
      <c r="C135" s="445"/>
      <c r="D135" s="446"/>
      <c r="E135" s="447"/>
      <c r="F135" s="448"/>
      <c r="G135" s="448"/>
      <c r="H135" s="373">
        <f t="shared" si="1"/>
        <v>0</v>
      </c>
    </row>
    <row r="136" spans="1:8" x14ac:dyDescent="0.25">
      <c r="A136" s="374" t="str">
        <f>IF(B136&gt;0,MAX($A$5:A135)+1,"")</f>
        <v/>
      </c>
      <c r="B136" s="445"/>
      <c r="C136" s="445"/>
      <c r="D136" s="446"/>
      <c r="E136" s="447"/>
      <c r="F136" s="448"/>
      <c r="G136" s="448"/>
      <c r="H136" s="373">
        <f t="shared" si="1"/>
        <v>0</v>
      </c>
    </row>
    <row r="137" spans="1:8" x14ac:dyDescent="0.25">
      <c r="A137" s="374" t="str">
        <f>IF(B137&gt;0,MAX($A$5:A136)+1,"")</f>
        <v/>
      </c>
      <c r="B137" s="445"/>
      <c r="C137" s="445"/>
      <c r="D137" s="446"/>
      <c r="E137" s="447"/>
      <c r="F137" s="448"/>
      <c r="G137" s="448"/>
      <c r="H137" s="373">
        <f t="shared" si="1"/>
        <v>0</v>
      </c>
    </row>
    <row r="138" spans="1:8" x14ac:dyDescent="0.25">
      <c r="A138" s="374" t="str">
        <f>IF(B138&gt;0,MAX($A$5:A137)+1,"")</f>
        <v/>
      </c>
      <c r="B138" s="445"/>
      <c r="C138" s="445"/>
      <c r="D138" s="446"/>
      <c r="E138" s="447"/>
      <c r="F138" s="448"/>
      <c r="G138" s="448"/>
      <c r="H138" s="373">
        <f t="shared" si="1"/>
        <v>0</v>
      </c>
    </row>
    <row r="139" spans="1:8" x14ac:dyDescent="0.25">
      <c r="A139" s="374" t="str">
        <f>IF(B139&gt;0,MAX($A$5:A138)+1,"")</f>
        <v/>
      </c>
      <c r="B139" s="445"/>
      <c r="C139" s="445"/>
      <c r="D139" s="446"/>
      <c r="E139" s="447"/>
      <c r="F139" s="448"/>
      <c r="G139" s="448"/>
      <c r="H139" s="373">
        <f t="shared" si="1"/>
        <v>0</v>
      </c>
    </row>
    <row r="140" spans="1:8" x14ac:dyDescent="0.25">
      <c r="A140" s="374" t="str">
        <f>IF(B140&gt;0,MAX($A$5:A139)+1,"")</f>
        <v/>
      </c>
      <c r="B140" s="445"/>
      <c r="C140" s="445"/>
      <c r="D140" s="446"/>
      <c r="E140" s="447"/>
      <c r="F140" s="448"/>
      <c r="G140" s="448"/>
      <c r="H140" s="373">
        <f t="shared" si="1"/>
        <v>0</v>
      </c>
    </row>
    <row r="141" spans="1:8" x14ac:dyDescent="0.25">
      <c r="A141" s="374" t="str">
        <f>IF(B141&gt;0,MAX($A$5:A140)+1,"")</f>
        <v/>
      </c>
      <c r="B141" s="445"/>
      <c r="C141" s="445"/>
      <c r="D141" s="446"/>
      <c r="E141" s="447"/>
      <c r="F141" s="448"/>
      <c r="G141" s="448"/>
      <c r="H141" s="373">
        <f t="shared" si="1"/>
        <v>0</v>
      </c>
    </row>
    <row r="142" spans="1:8" x14ac:dyDescent="0.25">
      <c r="A142" s="374" t="str">
        <f>IF(B142&gt;0,MAX($A$5:A141)+1,"")</f>
        <v/>
      </c>
      <c r="B142" s="454"/>
      <c r="C142" s="454"/>
      <c r="D142" s="446"/>
      <c r="E142" s="447"/>
      <c r="F142" s="448"/>
      <c r="G142" s="448"/>
      <c r="H142" s="373">
        <f t="shared" si="1"/>
        <v>0</v>
      </c>
    </row>
    <row r="143" spans="1:8" x14ac:dyDescent="0.25">
      <c r="A143" s="374" t="str">
        <f>IF(B143&gt;0,MAX($A$5:A142)+1,"")</f>
        <v/>
      </c>
      <c r="B143" s="454"/>
      <c r="C143" s="454"/>
      <c r="D143" s="446"/>
      <c r="E143" s="447"/>
      <c r="F143" s="448"/>
      <c r="G143" s="448"/>
      <c r="H143" s="373">
        <f t="shared" si="1"/>
        <v>0</v>
      </c>
    </row>
    <row r="144" spans="1:8" x14ac:dyDescent="0.25">
      <c r="A144" s="374" t="str">
        <f>IF(B144&gt;0,MAX($A$5:A143)+1,"")</f>
        <v/>
      </c>
      <c r="B144" s="454"/>
      <c r="C144" s="454"/>
      <c r="D144" s="446"/>
      <c r="E144" s="447"/>
      <c r="F144" s="448"/>
      <c r="G144" s="448"/>
      <c r="H144" s="373">
        <f t="shared" si="1"/>
        <v>0</v>
      </c>
    </row>
    <row r="145" spans="1:8" x14ac:dyDescent="0.25">
      <c r="A145" s="374" t="str">
        <f>IF(B145&gt;0,MAX($A$5:A144)+1,"")</f>
        <v/>
      </c>
      <c r="B145" s="454"/>
      <c r="C145" s="454"/>
      <c r="D145" s="446"/>
      <c r="E145" s="447"/>
      <c r="F145" s="448"/>
      <c r="G145" s="448"/>
      <c r="H145" s="373">
        <f t="shared" si="1"/>
        <v>0</v>
      </c>
    </row>
    <row r="146" spans="1:8" x14ac:dyDescent="0.25">
      <c r="A146" s="374" t="str">
        <f>IF(B146&gt;0,MAX($A$5:A145)+1,"")</f>
        <v/>
      </c>
      <c r="B146" s="454"/>
      <c r="C146" s="454"/>
      <c r="D146" s="446"/>
      <c r="E146" s="447"/>
      <c r="F146" s="448"/>
      <c r="G146" s="448"/>
      <c r="H146" s="373">
        <f t="shared" si="1"/>
        <v>0</v>
      </c>
    </row>
    <row r="147" spans="1:8" x14ac:dyDescent="0.25">
      <c r="A147" s="374" t="str">
        <f>IF(B147&gt;0,MAX($A$5:A146)+1,"")</f>
        <v/>
      </c>
      <c r="B147" s="454"/>
      <c r="C147" s="454"/>
      <c r="D147" s="446"/>
      <c r="E147" s="447"/>
      <c r="F147" s="448"/>
      <c r="G147" s="448"/>
      <c r="H147" s="373">
        <f t="shared" si="1"/>
        <v>0</v>
      </c>
    </row>
    <row r="148" spans="1:8" x14ac:dyDescent="0.25">
      <c r="A148" s="374" t="str">
        <f>IF(B148&gt;0,MAX($A$5:A147)+1,"")</f>
        <v/>
      </c>
      <c r="B148" s="454"/>
      <c r="C148" s="454"/>
      <c r="D148" s="446"/>
      <c r="E148" s="447"/>
      <c r="F148" s="448"/>
      <c r="G148" s="448"/>
      <c r="H148" s="373">
        <f t="shared" si="1"/>
        <v>0</v>
      </c>
    </row>
    <row r="149" spans="1:8" x14ac:dyDescent="0.25">
      <c r="A149" s="374" t="str">
        <f>IF(B149&gt;0,MAX($A$5:A148)+1,"")</f>
        <v/>
      </c>
      <c r="B149" s="454"/>
      <c r="C149" s="454"/>
      <c r="D149" s="446"/>
      <c r="E149" s="447"/>
      <c r="F149" s="448"/>
      <c r="G149" s="448"/>
      <c r="H149" s="373">
        <f t="shared" si="1"/>
        <v>0</v>
      </c>
    </row>
    <row r="150" spans="1:8" x14ac:dyDescent="0.25">
      <c r="A150" s="374" t="str">
        <f>IF(B150&gt;0,MAX($A$5:A149)+1,"")</f>
        <v/>
      </c>
      <c r="B150" s="454"/>
      <c r="C150" s="454"/>
      <c r="D150" s="446"/>
      <c r="E150" s="447"/>
      <c r="F150" s="448"/>
      <c r="G150" s="448"/>
      <c r="H150" s="373">
        <f t="shared" si="1"/>
        <v>0</v>
      </c>
    </row>
    <row r="151" spans="1:8" x14ac:dyDescent="0.25">
      <c r="A151" s="374" t="str">
        <f>IF(B151&gt;0,MAX($A$5:A150)+1,"")</f>
        <v/>
      </c>
      <c r="B151" s="454"/>
      <c r="C151" s="454"/>
      <c r="D151" s="446"/>
      <c r="E151" s="447"/>
      <c r="F151" s="448"/>
      <c r="G151" s="448"/>
      <c r="H151" s="373">
        <f t="shared" si="1"/>
        <v>0</v>
      </c>
    </row>
    <row r="152" spans="1:8" x14ac:dyDescent="0.25">
      <c r="A152" s="374" t="str">
        <f>IF(B152&gt;0,MAX($A$5:A151)+1,"")</f>
        <v/>
      </c>
      <c r="B152" s="454"/>
      <c r="C152" s="454"/>
      <c r="D152" s="446"/>
      <c r="E152" s="447"/>
      <c r="F152" s="448"/>
      <c r="G152" s="448"/>
      <c r="H152" s="373">
        <f t="shared" si="1"/>
        <v>0</v>
      </c>
    </row>
    <row r="153" spans="1:8" x14ac:dyDescent="0.25">
      <c r="A153" s="374" t="str">
        <f>IF(B153&gt;0,MAX($A$5:A152)+1,"")</f>
        <v/>
      </c>
      <c r="B153" s="454"/>
      <c r="C153" s="454"/>
      <c r="D153" s="446"/>
      <c r="E153" s="447"/>
      <c r="F153" s="448"/>
      <c r="G153" s="448"/>
      <c r="H153" s="373">
        <f t="shared" si="1"/>
        <v>0</v>
      </c>
    </row>
    <row r="154" spans="1:8" x14ac:dyDescent="0.25">
      <c r="A154" s="374" t="str">
        <f>IF(B154&gt;0,MAX($A$5:A153)+1,"")</f>
        <v/>
      </c>
      <c r="B154" s="454"/>
      <c r="C154" s="454"/>
      <c r="D154" s="446"/>
      <c r="E154" s="447"/>
      <c r="F154" s="448"/>
      <c r="G154" s="448"/>
      <c r="H154" s="373">
        <f t="shared" si="1"/>
        <v>0</v>
      </c>
    </row>
    <row r="155" spans="1:8" x14ac:dyDescent="0.25">
      <c r="A155" s="374" t="str">
        <f>IF(B155&gt;0,MAX($A$5:A154)+1,"")</f>
        <v/>
      </c>
      <c r="B155" s="454"/>
      <c r="C155" s="454"/>
      <c r="D155" s="446"/>
      <c r="E155" s="447"/>
      <c r="F155" s="448"/>
      <c r="G155" s="448"/>
      <c r="H155" s="373">
        <f t="shared" si="1"/>
        <v>0</v>
      </c>
    </row>
    <row r="156" spans="1:8" x14ac:dyDescent="0.25">
      <c r="A156" s="374" t="str">
        <f>IF(B156&gt;0,MAX($A$5:A155)+1,"")</f>
        <v/>
      </c>
      <c r="B156" s="454"/>
      <c r="C156" s="454"/>
      <c r="D156" s="446"/>
      <c r="E156" s="447"/>
      <c r="F156" s="448"/>
      <c r="G156" s="448"/>
      <c r="H156" s="373">
        <f t="shared" si="1"/>
        <v>0</v>
      </c>
    </row>
    <row r="157" spans="1:8" x14ac:dyDescent="0.25">
      <c r="A157" s="374" t="str">
        <f>IF(B157&gt;0,MAX($A$5:A156)+1,"")</f>
        <v/>
      </c>
      <c r="B157" s="454"/>
      <c r="C157" s="454"/>
      <c r="D157" s="446"/>
      <c r="E157" s="447"/>
      <c r="F157" s="448"/>
      <c r="G157" s="448"/>
      <c r="H157" s="373">
        <f t="shared" si="1"/>
        <v>0</v>
      </c>
    </row>
    <row r="158" spans="1:8" x14ac:dyDescent="0.25">
      <c r="A158" s="374" t="str">
        <f>IF(B158&gt;0,MAX($A$5:A157)+1,"")</f>
        <v/>
      </c>
      <c r="B158" s="454"/>
      <c r="C158" s="454"/>
      <c r="D158" s="446"/>
      <c r="E158" s="447"/>
      <c r="F158" s="448"/>
      <c r="G158" s="448"/>
      <c r="H158" s="373">
        <f t="shared" si="1"/>
        <v>0</v>
      </c>
    </row>
    <row r="159" spans="1:8" x14ac:dyDescent="0.25">
      <c r="A159" s="374" t="str">
        <f>IF(B159&gt;0,MAX($A$5:A158)+1,"")</f>
        <v/>
      </c>
      <c r="B159" s="454"/>
      <c r="C159" s="454"/>
      <c r="D159" s="446"/>
      <c r="E159" s="447"/>
      <c r="F159" s="448"/>
      <c r="G159" s="448"/>
      <c r="H159" s="373">
        <f t="shared" si="1"/>
        <v>0</v>
      </c>
    </row>
    <row r="160" spans="1:8" x14ac:dyDescent="0.25">
      <c r="A160" s="374" t="str">
        <f>IF(B160&gt;0,MAX($A$5:A159)+1,"")</f>
        <v/>
      </c>
      <c r="B160" s="454"/>
      <c r="C160" s="454"/>
      <c r="D160" s="446"/>
      <c r="E160" s="447"/>
      <c r="F160" s="448"/>
      <c r="G160" s="448"/>
      <c r="H160" s="373">
        <f t="shared" si="1"/>
        <v>0</v>
      </c>
    </row>
    <row r="161" spans="1:8" x14ac:dyDescent="0.25">
      <c r="A161" s="374" t="str">
        <f>IF(B161&gt;0,MAX($A$5:A160)+1,"")</f>
        <v/>
      </c>
      <c r="B161" s="454"/>
      <c r="C161" s="454"/>
      <c r="D161" s="446"/>
      <c r="E161" s="447"/>
      <c r="F161" s="448"/>
      <c r="G161" s="448"/>
      <c r="H161" s="373">
        <f t="shared" si="1"/>
        <v>0</v>
      </c>
    </row>
    <row r="162" spans="1:8" x14ac:dyDescent="0.25">
      <c r="A162" s="374" t="str">
        <f>IF(B162&gt;0,MAX($A$5:A161)+1,"")</f>
        <v/>
      </c>
      <c r="B162" s="454"/>
      <c r="C162" s="454"/>
      <c r="D162" s="446"/>
      <c r="E162" s="447"/>
      <c r="F162" s="448"/>
      <c r="G162" s="448"/>
      <c r="H162" s="373">
        <f t="shared" si="1"/>
        <v>0</v>
      </c>
    </row>
    <row r="163" spans="1:8" x14ac:dyDescent="0.25">
      <c r="A163" s="374" t="str">
        <f>IF(B163&gt;0,MAX($A$5:A162)+1,"")</f>
        <v/>
      </c>
      <c r="B163" s="454"/>
      <c r="C163" s="454"/>
      <c r="D163" s="446"/>
      <c r="E163" s="447"/>
      <c r="F163" s="448"/>
      <c r="G163" s="448"/>
      <c r="H163" s="373">
        <f t="shared" si="1"/>
        <v>0</v>
      </c>
    </row>
    <row r="164" spans="1:8" x14ac:dyDescent="0.25">
      <c r="A164" s="374" t="str">
        <f>IF(B164&gt;0,MAX($A$5:A163)+1,"")</f>
        <v/>
      </c>
      <c r="B164" s="454"/>
      <c r="C164" s="454"/>
      <c r="D164" s="446"/>
      <c r="E164" s="447"/>
      <c r="F164" s="448"/>
      <c r="G164" s="448"/>
      <c r="H164" s="373">
        <f t="shared" si="1"/>
        <v>0</v>
      </c>
    </row>
    <row r="165" spans="1:8" x14ac:dyDescent="0.25">
      <c r="A165" s="374" t="str">
        <f>IF(B165&gt;0,MAX($A$5:A164)+1,"")</f>
        <v/>
      </c>
      <c r="B165" s="454"/>
      <c r="C165" s="454"/>
      <c r="D165" s="446"/>
      <c r="E165" s="447"/>
      <c r="F165" s="448"/>
      <c r="G165" s="448"/>
      <c r="H165" s="373">
        <f t="shared" si="1"/>
        <v>0</v>
      </c>
    </row>
    <row r="166" spans="1:8" x14ac:dyDescent="0.25">
      <c r="A166" s="374" t="str">
        <f>IF(B166&gt;0,MAX($A$5:A165)+1,"")</f>
        <v/>
      </c>
      <c r="B166" s="454"/>
      <c r="C166" s="454"/>
      <c r="D166" s="446"/>
      <c r="E166" s="447"/>
      <c r="F166" s="448"/>
      <c r="G166" s="448"/>
      <c r="H166" s="373">
        <f t="shared" si="1"/>
        <v>0</v>
      </c>
    </row>
    <row r="167" spans="1:8" x14ac:dyDescent="0.25">
      <c r="A167" s="374" t="str">
        <f>IF(B167&gt;0,MAX($A$5:A166)+1,"")</f>
        <v/>
      </c>
      <c r="B167" s="454"/>
      <c r="C167" s="454"/>
      <c r="D167" s="446"/>
      <c r="E167" s="447"/>
      <c r="F167" s="448"/>
      <c r="G167" s="448"/>
      <c r="H167" s="373">
        <f t="shared" si="1"/>
        <v>0</v>
      </c>
    </row>
    <row r="168" spans="1:8" x14ac:dyDescent="0.25">
      <c r="A168" s="374" t="str">
        <f>IF(B168&gt;0,MAX($A$5:A167)+1,"")</f>
        <v/>
      </c>
      <c r="B168" s="454"/>
      <c r="C168" s="454"/>
      <c r="D168" s="446"/>
      <c r="E168" s="447"/>
      <c r="F168" s="448"/>
      <c r="G168" s="448"/>
      <c r="H168" s="373">
        <f t="shared" si="1"/>
        <v>0</v>
      </c>
    </row>
    <row r="169" spans="1:8" x14ac:dyDescent="0.25">
      <c r="A169" s="374" t="str">
        <f>IF(B169&gt;0,MAX($A$5:A168)+1,"")</f>
        <v/>
      </c>
      <c r="B169" s="454"/>
      <c r="C169" s="454"/>
      <c r="D169" s="446"/>
      <c r="E169" s="447"/>
      <c r="F169" s="448"/>
      <c r="G169" s="448"/>
      <c r="H169" s="373">
        <f t="shared" si="1"/>
        <v>0</v>
      </c>
    </row>
    <row r="170" spans="1:8" x14ac:dyDescent="0.25">
      <c r="A170" s="374" t="str">
        <f>IF(B170&gt;0,MAX($A$5:A169)+1,"")</f>
        <v/>
      </c>
      <c r="B170" s="454"/>
      <c r="C170" s="454"/>
      <c r="D170" s="446"/>
      <c r="E170" s="447"/>
      <c r="F170" s="448"/>
      <c r="G170" s="448"/>
      <c r="H170" s="373">
        <f t="shared" si="1"/>
        <v>0</v>
      </c>
    </row>
    <row r="171" spans="1:8" x14ac:dyDescent="0.25">
      <c r="A171" s="374" t="str">
        <f>IF(B171&gt;0,MAX($A$5:A170)+1,"")</f>
        <v/>
      </c>
      <c r="B171" s="454"/>
      <c r="C171" s="454"/>
      <c r="D171" s="446"/>
      <c r="E171" s="447"/>
      <c r="F171" s="448"/>
      <c r="G171" s="448"/>
      <c r="H171" s="373">
        <f t="shared" si="1"/>
        <v>0</v>
      </c>
    </row>
    <row r="172" spans="1:8" x14ac:dyDescent="0.25">
      <c r="A172" s="374" t="str">
        <f>IF(B172&gt;0,MAX($A$5:A171)+1,"")</f>
        <v/>
      </c>
      <c r="B172" s="454"/>
      <c r="C172" s="454"/>
      <c r="D172" s="446"/>
      <c r="E172" s="447"/>
      <c r="F172" s="448"/>
      <c r="G172" s="448"/>
      <c r="H172" s="373">
        <f t="shared" si="1"/>
        <v>0</v>
      </c>
    </row>
    <row r="173" spans="1:8" x14ac:dyDescent="0.25">
      <c r="A173" s="374" t="str">
        <f>IF(B173&gt;0,MAX($A$5:A172)+1,"")</f>
        <v/>
      </c>
      <c r="B173" s="454"/>
      <c r="C173" s="454"/>
      <c r="D173" s="446"/>
      <c r="E173" s="447"/>
      <c r="F173" s="448"/>
      <c r="G173" s="448"/>
      <c r="H173" s="373">
        <f t="shared" si="1"/>
        <v>0</v>
      </c>
    </row>
    <row r="174" spans="1:8" x14ac:dyDescent="0.25">
      <c r="A174" s="374" t="str">
        <f>IF(B174&gt;0,MAX($A$5:A173)+1,"")</f>
        <v/>
      </c>
      <c r="B174" s="454"/>
      <c r="C174" s="454"/>
      <c r="D174" s="446"/>
      <c r="E174" s="447"/>
      <c r="F174" s="448"/>
      <c r="G174" s="448"/>
      <c r="H174" s="373">
        <f t="shared" si="1"/>
        <v>0</v>
      </c>
    </row>
    <row r="175" spans="1:8" x14ac:dyDescent="0.25">
      <c r="A175" s="374" t="str">
        <f>IF(B175&gt;0,MAX($A$5:A174)+1,"")</f>
        <v/>
      </c>
      <c r="B175" s="454"/>
      <c r="C175" s="454"/>
      <c r="D175" s="446"/>
      <c r="E175" s="447"/>
      <c r="F175" s="448"/>
      <c r="G175" s="448"/>
      <c r="H175" s="373">
        <f t="shared" si="1"/>
        <v>0</v>
      </c>
    </row>
    <row r="176" spans="1:8" x14ac:dyDescent="0.25">
      <c r="A176" s="374" t="str">
        <f>IF(B176&gt;0,MAX($A$5:A175)+1,"")</f>
        <v/>
      </c>
      <c r="B176" s="454"/>
      <c r="C176" s="454"/>
      <c r="D176" s="446"/>
      <c r="E176" s="447"/>
      <c r="F176" s="448"/>
      <c r="G176" s="448"/>
      <c r="H176" s="373">
        <f t="shared" si="1"/>
        <v>0</v>
      </c>
    </row>
    <row r="177" spans="1:8" x14ac:dyDescent="0.25">
      <c r="A177" s="374" t="str">
        <f>IF(B177&gt;0,MAX($A$5:A176)+1,"")</f>
        <v/>
      </c>
      <c r="B177" s="454"/>
      <c r="C177" s="454"/>
      <c r="D177" s="446"/>
      <c r="E177" s="447"/>
      <c r="F177" s="448"/>
      <c r="G177" s="448"/>
      <c r="H177" s="373">
        <f t="shared" si="1"/>
        <v>0</v>
      </c>
    </row>
    <row r="178" spans="1:8" x14ac:dyDescent="0.25">
      <c r="A178" s="374" t="str">
        <f>IF(B178&gt;0,MAX($A$5:A177)+1,"")</f>
        <v/>
      </c>
      <c r="B178" s="454"/>
      <c r="C178" s="454"/>
      <c r="D178" s="446"/>
      <c r="E178" s="447"/>
      <c r="F178" s="448"/>
      <c r="G178" s="448"/>
      <c r="H178" s="373">
        <f t="shared" si="1"/>
        <v>0</v>
      </c>
    </row>
    <row r="179" spans="1:8" x14ac:dyDescent="0.25">
      <c r="A179" s="374" t="str">
        <f>IF(B179&gt;0,MAX($A$5:A178)+1,"")</f>
        <v/>
      </c>
      <c r="B179" s="454"/>
      <c r="C179" s="454"/>
      <c r="D179" s="446"/>
      <c r="E179" s="447"/>
      <c r="F179" s="448"/>
      <c r="G179" s="448"/>
      <c r="H179" s="373">
        <f t="shared" si="1"/>
        <v>0</v>
      </c>
    </row>
    <row r="180" spans="1:8" x14ac:dyDescent="0.25">
      <c r="A180" s="374" t="str">
        <f>IF(B180&gt;0,MAX($A$5:A179)+1,"")</f>
        <v/>
      </c>
      <c r="B180" s="454"/>
      <c r="C180" s="454"/>
      <c r="D180" s="446"/>
      <c r="E180" s="447"/>
      <c r="F180" s="448"/>
      <c r="G180" s="448"/>
      <c r="H180" s="373">
        <f t="shared" si="1"/>
        <v>0</v>
      </c>
    </row>
    <row r="181" spans="1:8" x14ac:dyDescent="0.25">
      <c r="A181" s="374" t="str">
        <f>IF(B181&gt;0,MAX($A$5:A180)+1,"")</f>
        <v/>
      </c>
      <c r="B181" s="454"/>
      <c r="C181" s="454"/>
      <c r="D181" s="446"/>
      <c r="E181" s="447"/>
      <c r="F181" s="448"/>
      <c r="G181" s="448"/>
      <c r="H181" s="373">
        <f t="shared" si="1"/>
        <v>0</v>
      </c>
    </row>
    <row r="182" spans="1:8" x14ac:dyDescent="0.25">
      <c r="A182" s="374" t="str">
        <f>IF(B182&gt;0,MAX($A$5:A181)+1,"")</f>
        <v/>
      </c>
      <c r="B182" s="454"/>
      <c r="C182" s="454"/>
      <c r="D182" s="446"/>
      <c r="E182" s="447"/>
      <c r="F182" s="448"/>
      <c r="G182" s="448"/>
      <c r="H182" s="373">
        <f t="shared" si="1"/>
        <v>0</v>
      </c>
    </row>
    <row r="183" spans="1:8" x14ac:dyDescent="0.25">
      <c r="A183" s="374" t="str">
        <f>IF(B183&gt;0,MAX($A$5:A182)+1,"")</f>
        <v/>
      </c>
      <c r="B183" s="454"/>
      <c r="C183" s="454"/>
      <c r="D183" s="446"/>
      <c r="E183" s="447"/>
      <c r="F183" s="448"/>
      <c r="G183" s="448"/>
      <c r="H183" s="373">
        <f t="shared" si="1"/>
        <v>0</v>
      </c>
    </row>
    <row r="184" spans="1:8" x14ac:dyDescent="0.25">
      <c r="A184" s="374" t="str">
        <f>IF(B184&gt;0,MAX($A$5:A183)+1,"")</f>
        <v/>
      </c>
      <c r="B184" s="454"/>
      <c r="C184" s="454"/>
      <c r="D184" s="446"/>
      <c r="E184" s="447"/>
      <c r="F184" s="448"/>
      <c r="G184" s="448"/>
      <c r="H184" s="373">
        <f t="shared" si="1"/>
        <v>0</v>
      </c>
    </row>
    <row r="185" spans="1:8" x14ac:dyDescent="0.25">
      <c r="A185" s="374" t="str">
        <f>IF(B185&gt;0,MAX($A$5:A184)+1,"")</f>
        <v/>
      </c>
      <c r="B185" s="454"/>
      <c r="C185" s="454"/>
      <c r="D185" s="446"/>
      <c r="E185" s="447"/>
      <c r="F185" s="448"/>
      <c r="G185" s="448"/>
      <c r="H185" s="373">
        <f t="shared" si="1"/>
        <v>0</v>
      </c>
    </row>
    <row r="186" spans="1:8" x14ac:dyDescent="0.25">
      <c r="A186" s="374" t="str">
        <f>IF(B186&gt;0,MAX($A$5:A185)+1,"")</f>
        <v/>
      </c>
      <c r="B186" s="454"/>
      <c r="C186" s="454"/>
      <c r="D186" s="446"/>
      <c r="E186" s="447"/>
      <c r="F186" s="448"/>
      <c r="G186" s="448"/>
      <c r="H186" s="373">
        <f t="shared" si="1"/>
        <v>0</v>
      </c>
    </row>
    <row r="187" spans="1:8" x14ac:dyDescent="0.25">
      <c r="A187" s="374" t="str">
        <f>IF(B187&gt;0,MAX($A$5:A186)+1,"")</f>
        <v/>
      </c>
      <c r="B187" s="454"/>
      <c r="C187" s="454"/>
      <c r="D187" s="446"/>
      <c r="E187" s="447"/>
      <c r="F187" s="448"/>
      <c r="G187" s="448"/>
      <c r="H187" s="373">
        <f t="shared" si="1"/>
        <v>0</v>
      </c>
    </row>
    <row r="188" spans="1:8" x14ac:dyDescent="0.25">
      <c r="A188" s="374" t="str">
        <f>IF(B188&gt;0,MAX($A$5:A187)+1,"")</f>
        <v/>
      </c>
      <c r="B188" s="454"/>
      <c r="C188" s="454"/>
      <c r="D188" s="446"/>
      <c r="E188" s="447"/>
      <c r="F188" s="448"/>
      <c r="G188" s="448"/>
      <c r="H188" s="373">
        <f t="shared" si="1"/>
        <v>0</v>
      </c>
    </row>
    <row r="189" spans="1:8" x14ac:dyDescent="0.25">
      <c r="A189" s="374" t="str">
        <f>IF(B189&gt;0,MAX($A$5:A188)+1,"")</f>
        <v/>
      </c>
      <c r="B189" s="454"/>
      <c r="C189" s="454"/>
      <c r="D189" s="446"/>
      <c r="E189" s="447"/>
      <c r="F189" s="448"/>
      <c r="G189" s="448"/>
      <c r="H189" s="373">
        <f t="shared" si="1"/>
        <v>0</v>
      </c>
    </row>
    <row r="190" spans="1:8" x14ac:dyDescent="0.25">
      <c r="A190" s="374" t="str">
        <f>IF(B190&gt;0,MAX($A$5:A189)+1,"")</f>
        <v/>
      </c>
      <c r="B190" s="454"/>
      <c r="C190" s="454"/>
      <c r="D190" s="446"/>
      <c r="E190" s="447"/>
      <c r="F190" s="448"/>
      <c r="G190" s="448"/>
      <c r="H190" s="373">
        <f t="shared" si="1"/>
        <v>0</v>
      </c>
    </row>
    <row r="191" spans="1:8" x14ac:dyDescent="0.25">
      <c r="A191" s="374" t="str">
        <f>IF(B191&gt;0,MAX($A$5:A190)+1,"")</f>
        <v/>
      </c>
      <c r="B191" s="454"/>
      <c r="C191" s="454"/>
      <c r="D191" s="446"/>
      <c r="E191" s="447"/>
      <c r="F191" s="448"/>
      <c r="G191" s="448"/>
      <c r="H191" s="373">
        <f t="shared" si="1"/>
        <v>0</v>
      </c>
    </row>
    <row r="192" spans="1:8" x14ac:dyDescent="0.25">
      <c r="A192" s="374" t="str">
        <f>IF(B192&gt;0,MAX($A$5:A191)+1,"")</f>
        <v/>
      </c>
      <c r="B192" s="454"/>
      <c r="C192" s="454"/>
      <c r="D192" s="446"/>
      <c r="E192" s="447"/>
      <c r="F192" s="448"/>
      <c r="G192" s="448"/>
      <c r="H192" s="373">
        <f t="shared" si="1"/>
        <v>0</v>
      </c>
    </row>
    <row r="193" spans="1:8" x14ac:dyDescent="0.25">
      <c r="A193" s="374" t="str">
        <f>IF(B193&gt;0,MAX($A$5:A192)+1,"")</f>
        <v/>
      </c>
      <c r="B193" s="454"/>
      <c r="C193" s="454"/>
      <c r="D193" s="446"/>
      <c r="E193" s="447"/>
      <c r="F193" s="448"/>
      <c r="G193" s="448"/>
      <c r="H193" s="373">
        <f t="shared" si="1"/>
        <v>0</v>
      </c>
    </row>
    <row r="194" spans="1:8" x14ac:dyDescent="0.25">
      <c r="A194" s="374" t="str">
        <f>IF(B194&gt;0,MAX($A$5:A193)+1,"")</f>
        <v/>
      </c>
      <c r="B194" s="454"/>
      <c r="C194" s="454"/>
      <c r="D194" s="446"/>
      <c r="E194" s="447"/>
      <c r="F194" s="448"/>
      <c r="G194" s="448"/>
      <c r="H194" s="373">
        <f t="shared" si="1"/>
        <v>0</v>
      </c>
    </row>
    <row r="195" spans="1:8" x14ac:dyDescent="0.25">
      <c r="A195" s="374" t="str">
        <f>IF(B195&gt;0,MAX($A$5:A194)+1,"")</f>
        <v/>
      </c>
      <c r="B195" s="454"/>
      <c r="C195" s="454"/>
      <c r="D195" s="446"/>
      <c r="E195" s="447"/>
      <c r="F195" s="448"/>
      <c r="G195" s="448"/>
      <c r="H195" s="373">
        <f t="shared" si="1"/>
        <v>0</v>
      </c>
    </row>
    <row r="196" spans="1:8" x14ac:dyDescent="0.25">
      <c r="A196" s="374" t="str">
        <f>IF(B196&gt;0,MAX($A$5:A195)+1,"")</f>
        <v/>
      </c>
      <c r="B196" s="454"/>
      <c r="C196" s="454"/>
      <c r="D196" s="446"/>
      <c r="E196" s="447"/>
      <c r="F196" s="448"/>
      <c r="G196" s="448"/>
      <c r="H196" s="373">
        <f t="shared" si="1"/>
        <v>0</v>
      </c>
    </row>
    <row r="197" spans="1:8" x14ac:dyDescent="0.25">
      <c r="A197" s="374" t="str">
        <f>IF(B197&gt;0,MAX($A$5:A196)+1,"")</f>
        <v/>
      </c>
      <c r="B197" s="454"/>
      <c r="C197" s="454"/>
      <c r="D197" s="446"/>
      <c r="E197" s="447"/>
      <c r="F197" s="448"/>
      <c r="G197" s="448"/>
      <c r="H197" s="373">
        <f t="shared" si="1"/>
        <v>0</v>
      </c>
    </row>
    <row r="198" spans="1:8" x14ac:dyDescent="0.25">
      <c r="A198" s="374" t="str">
        <f>IF(B198&gt;0,MAX($A$5:A197)+1,"")</f>
        <v/>
      </c>
      <c r="B198" s="454"/>
      <c r="C198" s="454"/>
      <c r="D198" s="446"/>
      <c r="E198" s="447"/>
      <c r="F198" s="448"/>
      <c r="G198" s="448"/>
      <c r="H198" s="373">
        <f t="shared" si="1"/>
        <v>0</v>
      </c>
    </row>
    <row r="199" spans="1:8" x14ac:dyDescent="0.25">
      <c r="A199" s="374" t="str">
        <f>IF(B199&gt;0,MAX($A$5:A198)+1,"")</f>
        <v/>
      </c>
      <c r="B199" s="454"/>
      <c r="C199" s="454"/>
      <c r="D199" s="446"/>
      <c r="E199" s="447"/>
      <c r="F199" s="448"/>
      <c r="G199" s="448"/>
      <c r="H199" s="373">
        <f t="shared" si="1"/>
        <v>0</v>
      </c>
    </row>
    <row r="200" spans="1:8" x14ac:dyDescent="0.25">
      <c r="A200" s="374" t="str">
        <f>IF(B200&gt;0,MAX($A$5:A199)+1,"")</f>
        <v/>
      </c>
      <c r="B200" s="454"/>
      <c r="C200" s="454"/>
      <c r="D200" s="446"/>
      <c r="E200" s="447"/>
      <c r="F200" s="448"/>
      <c r="G200" s="448"/>
      <c r="H200" s="373">
        <f t="shared" si="1"/>
        <v>0</v>
      </c>
    </row>
    <row r="201" spans="1:8" x14ac:dyDescent="0.25">
      <c r="A201" s="374" t="str">
        <f>IF(B201&gt;0,MAX($A$5:A200)+1,"")</f>
        <v/>
      </c>
      <c r="B201" s="454"/>
      <c r="C201" s="454"/>
      <c r="D201" s="446"/>
      <c r="E201" s="447"/>
      <c r="F201" s="448"/>
      <c r="G201" s="448"/>
      <c r="H201" s="373">
        <f t="shared" si="1"/>
        <v>0</v>
      </c>
    </row>
    <row r="202" spans="1:8" x14ac:dyDescent="0.25">
      <c r="A202" s="374" t="str">
        <f>IF(B202&gt;0,MAX($A$5:A201)+1,"")</f>
        <v/>
      </c>
      <c r="B202" s="454"/>
      <c r="C202" s="454"/>
      <c r="D202" s="446"/>
      <c r="E202" s="447"/>
      <c r="F202" s="448"/>
      <c r="G202" s="448"/>
      <c r="H202" s="373">
        <f t="shared" si="1"/>
        <v>0</v>
      </c>
    </row>
    <row r="203" spans="1:8" x14ac:dyDescent="0.25">
      <c r="A203" s="374" t="str">
        <f>IF(B203&gt;0,MAX($A$5:A202)+1,"")</f>
        <v/>
      </c>
      <c r="B203" s="454"/>
      <c r="C203" s="454"/>
      <c r="D203" s="446"/>
      <c r="E203" s="447"/>
      <c r="F203" s="448"/>
      <c r="G203" s="448"/>
      <c r="H203" s="373">
        <f t="shared" si="1"/>
        <v>0</v>
      </c>
    </row>
    <row r="204" spans="1:8" x14ac:dyDescent="0.25">
      <c r="A204" s="374" t="str">
        <f>IF(B204&gt;0,MAX($A$5:A203)+1,"")</f>
        <v/>
      </c>
      <c r="B204" s="454"/>
      <c r="C204" s="454"/>
      <c r="D204" s="446"/>
      <c r="E204" s="447"/>
      <c r="F204" s="448"/>
      <c r="G204" s="448"/>
      <c r="H204" s="373">
        <f t="shared" si="1"/>
        <v>0</v>
      </c>
    </row>
    <row r="205" spans="1:8" x14ac:dyDescent="0.25">
      <c r="A205" s="374" t="str">
        <f>IF(B205&gt;0,MAX($A$5:A204)+1,"")</f>
        <v/>
      </c>
      <c r="B205" s="454"/>
      <c r="C205" s="454"/>
      <c r="D205" s="446"/>
      <c r="E205" s="447"/>
      <c r="F205" s="448"/>
      <c r="G205" s="448"/>
      <c r="H205" s="373">
        <f t="shared" si="1"/>
        <v>0</v>
      </c>
    </row>
    <row r="206" spans="1:8" x14ac:dyDescent="0.25">
      <c r="A206" s="374" t="str">
        <f>IF(B206&gt;0,MAX($A$5:A205)+1,"")</f>
        <v/>
      </c>
      <c r="B206" s="454"/>
      <c r="C206" s="454"/>
      <c r="D206" s="446"/>
      <c r="E206" s="447"/>
      <c r="F206" s="448"/>
      <c r="G206" s="448"/>
      <c r="H206" s="373">
        <f t="shared" si="1"/>
        <v>0</v>
      </c>
    </row>
    <row r="207" spans="1:8" x14ac:dyDescent="0.25">
      <c r="A207" s="374" t="str">
        <f>IF(B207&gt;0,MAX($A$5:A206)+1,"")</f>
        <v/>
      </c>
      <c r="B207" s="454"/>
      <c r="C207" s="454"/>
      <c r="D207" s="446"/>
      <c r="E207" s="447"/>
      <c r="F207" s="448"/>
      <c r="G207" s="448"/>
      <c r="H207" s="373">
        <f t="shared" si="1"/>
        <v>0</v>
      </c>
    </row>
    <row r="208" spans="1:8" x14ac:dyDescent="0.25">
      <c r="A208" s="374" t="str">
        <f>IF(B208&gt;0,MAX($A$5:A207)+1,"")</f>
        <v/>
      </c>
      <c r="B208" s="454"/>
      <c r="C208" s="454"/>
      <c r="D208" s="446"/>
      <c r="E208" s="447"/>
      <c r="F208" s="448"/>
      <c r="G208" s="448"/>
      <c r="H208" s="373">
        <f t="shared" si="1"/>
        <v>0</v>
      </c>
    </row>
    <row r="209" spans="1:8" x14ac:dyDescent="0.25">
      <c r="A209" s="374" t="str">
        <f>IF(B209&gt;0,MAX($A$5:A208)+1,"")</f>
        <v/>
      </c>
      <c r="B209" s="454"/>
      <c r="C209" s="454"/>
      <c r="D209" s="446"/>
      <c r="E209" s="447"/>
      <c r="F209" s="448"/>
      <c r="G209" s="448"/>
      <c r="H209" s="373">
        <f t="shared" si="1"/>
        <v>0</v>
      </c>
    </row>
    <row r="210" spans="1:8" x14ac:dyDescent="0.25">
      <c r="A210" s="374" t="str">
        <f>IF(B210&gt;0,MAX($A$5:A209)+1,"")</f>
        <v/>
      </c>
      <c r="B210" s="454"/>
      <c r="C210" s="454"/>
      <c r="D210" s="446"/>
      <c r="E210" s="447"/>
      <c r="F210" s="448"/>
      <c r="G210" s="448"/>
      <c r="H210" s="373">
        <f t="shared" si="1"/>
        <v>0</v>
      </c>
    </row>
    <row r="211" spans="1:8" x14ac:dyDescent="0.25">
      <c r="A211" s="374" t="str">
        <f>IF(B211&gt;0,MAX($A$5:A210)+1,"")</f>
        <v/>
      </c>
      <c r="B211" s="454"/>
      <c r="C211" s="454"/>
      <c r="D211" s="446"/>
      <c r="E211" s="447"/>
      <c r="F211" s="448"/>
      <c r="G211" s="448"/>
      <c r="H211" s="373">
        <f t="shared" si="1"/>
        <v>0</v>
      </c>
    </row>
    <row r="212" spans="1:8" x14ac:dyDescent="0.25">
      <c r="A212" s="374" t="str">
        <f>IF(B212&gt;0,MAX($A$5:A211)+1,"")</f>
        <v/>
      </c>
      <c r="B212" s="454"/>
      <c r="C212" s="454"/>
      <c r="D212" s="446"/>
      <c r="E212" s="447"/>
      <c r="F212" s="448"/>
      <c r="G212" s="448"/>
      <c r="H212" s="373">
        <f t="shared" si="1"/>
        <v>0</v>
      </c>
    </row>
    <row r="213" spans="1:8" x14ac:dyDescent="0.25">
      <c r="A213" s="374" t="str">
        <f>IF(B213&gt;0,MAX($A$5:A212)+1,"")</f>
        <v/>
      </c>
      <c r="B213" s="454"/>
      <c r="C213" s="454"/>
      <c r="D213" s="446"/>
      <c r="E213" s="447"/>
      <c r="F213" s="448"/>
      <c r="G213" s="448"/>
      <c r="H213" s="373">
        <f t="shared" si="1"/>
        <v>0</v>
      </c>
    </row>
    <row r="214" spans="1:8" x14ac:dyDescent="0.25">
      <c r="A214" s="374" t="str">
        <f>IF(B214&gt;0,MAX($A$5:A213)+1,"")</f>
        <v/>
      </c>
      <c r="B214" s="454"/>
      <c r="C214" s="454"/>
      <c r="D214" s="446"/>
      <c r="E214" s="447"/>
      <c r="F214" s="448"/>
      <c r="G214" s="448"/>
      <c r="H214" s="373">
        <f t="shared" si="1"/>
        <v>0</v>
      </c>
    </row>
    <row r="215" spans="1:8" x14ac:dyDescent="0.25">
      <c r="A215" s="374" t="str">
        <f>IF(B215&gt;0,MAX($A$5:A214)+1,"")</f>
        <v/>
      </c>
      <c r="B215" s="454"/>
      <c r="C215" s="454"/>
      <c r="D215" s="446"/>
      <c r="E215" s="447"/>
      <c r="F215" s="448"/>
      <c r="G215" s="448"/>
      <c r="H215" s="373">
        <f t="shared" si="1"/>
        <v>0</v>
      </c>
    </row>
    <row r="216" spans="1:8" x14ac:dyDescent="0.25">
      <c r="A216" s="374" t="str">
        <f>IF(B216&gt;0,MAX($A$5:A215)+1,"")</f>
        <v/>
      </c>
      <c r="B216" s="454"/>
      <c r="C216" s="454"/>
      <c r="D216" s="446"/>
      <c r="E216" s="447"/>
      <c r="F216" s="448"/>
      <c r="G216" s="448"/>
      <c r="H216" s="373">
        <f t="shared" si="1"/>
        <v>0</v>
      </c>
    </row>
    <row r="217" spans="1:8" x14ac:dyDescent="0.25">
      <c r="A217" s="374" t="str">
        <f>IF(B217&gt;0,MAX($A$5:A216)+1,"")</f>
        <v/>
      </c>
      <c r="B217" s="454"/>
      <c r="C217" s="454"/>
      <c r="D217" s="446"/>
      <c r="E217" s="447"/>
      <c r="F217" s="448"/>
      <c r="G217" s="448"/>
      <c r="H217" s="373">
        <f t="shared" si="1"/>
        <v>0</v>
      </c>
    </row>
    <row r="218" spans="1:8" x14ac:dyDescent="0.25">
      <c r="A218" s="374" t="str">
        <f>IF(B218&gt;0,MAX($A$5:A217)+1,"")</f>
        <v/>
      </c>
      <c r="B218" s="454"/>
      <c r="C218" s="454"/>
      <c r="D218" s="446"/>
      <c r="E218" s="447"/>
      <c r="F218" s="448"/>
      <c r="G218" s="448"/>
      <c r="H218" s="373">
        <f t="shared" si="1"/>
        <v>0</v>
      </c>
    </row>
    <row r="219" spans="1:8" x14ac:dyDescent="0.25">
      <c r="A219" s="374" t="str">
        <f>IF(B219&gt;0,MAX($A$5:A218)+1,"")</f>
        <v/>
      </c>
      <c r="B219" s="454"/>
      <c r="C219" s="454"/>
      <c r="D219" s="446"/>
      <c r="E219" s="447"/>
      <c r="F219" s="448"/>
      <c r="G219" s="448"/>
      <c r="H219" s="373">
        <f t="shared" si="1"/>
        <v>0</v>
      </c>
    </row>
    <row r="220" spans="1:8" x14ac:dyDescent="0.25">
      <c r="A220" s="374" t="str">
        <f>IF(B220&gt;0,MAX($A$5:A219)+1,"")</f>
        <v/>
      </c>
      <c r="B220" s="454"/>
      <c r="C220" s="454"/>
      <c r="D220" s="446"/>
      <c r="E220" s="447"/>
      <c r="F220" s="448"/>
      <c r="G220" s="448"/>
      <c r="H220" s="373">
        <f t="shared" si="1"/>
        <v>0</v>
      </c>
    </row>
    <row r="221" spans="1:8" x14ac:dyDescent="0.25">
      <c r="A221" s="374" t="str">
        <f>IF(B221&gt;0,MAX($A$5:A220)+1,"")</f>
        <v/>
      </c>
      <c r="B221" s="454"/>
      <c r="C221" s="454"/>
      <c r="D221" s="446"/>
      <c r="E221" s="447"/>
      <c r="F221" s="448"/>
      <c r="G221" s="448"/>
      <c r="H221" s="373">
        <f t="shared" si="1"/>
        <v>0</v>
      </c>
    </row>
    <row r="222" spans="1:8" x14ac:dyDescent="0.25">
      <c r="A222" s="374" t="str">
        <f>IF(B222&gt;0,MAX($A$5:A221)+1,"")</f>
        <v/>
      </c>
      <c r="B222" s="454"/>
      <c r="C222" s="454"/>
      <c r="D222" s="446"/>
      <c r="E222" s="447"/>
      <c r="F222" s="448"/>
      <c r="G222" s="448"/>
      <c r="H222" s="373">
        <f t="shared" si="1"/>
        <v>0</v>
      </c>
    </row>
    <row r="223" spans="1:8" x14ac:dyDescent="0.25">
      <c r="A223" s="374" t="str">
        <f>IF(B223&gt;0,MAX($A$5:A222)+1,"")</f>
        <v/>
      </c>
      <c r="B223" s="454"/>
      <c r="C223" s="454"/>
      <c r="D223" s="446"/>
      <c r="E223" s="447"/>
      <c r="F223" s="448"/>
      <c r="G223" s="448"/>
      <c r="H223" s="373">
        <f t="shared" si="1"/>
        <v>0</v>
      </c>
    </row>
    <row r="224" spans="1:8" x14ac:dyDescent="0.25">
      <c r="A224" s="374" t="str">
        <f>IF(B224&gt;0,MAX($A$5:A223)+1,"")</f>
        <v/>
      </c>
      <c r="B224" s="454"/>
      <c r="C224" s="454"/>
      <c r="D224" s="446"/>
      <c r="E224" s="447"/>
      <c r="F224" s="448"/>
      <c r="G224" s="448"/>
      <c r="H224" s="373">
        <f t="shared" si="1"/>
        <v>0</v>
      </c>
    </row>
    <row r="225" spans="1:8" x14ac:dyDescent="0.25">
      <c r="A225" s="374" t="str">
        <f>IF(B225&gt;0,MAX($A$5:A224)+1,"")</f>
        <v/>
      </c>
      <c r="B225" s="454"/>
      <c r="C225" s="454"/>
      <c r="D225" s="446"/>
      <c r="E225" s="447"/>
      <c r="F225" s="448"/>
      <c r="G225" s="448"/>
      <c r="H225" s="373">
        <f t="shared" si="1"/>
        <v>0</v>
      </c>
    </row>
    <row r="226" spans="1:8" x14ac:dyDescent="0.25">
      <c r="A226" s="374" t="str">
        <f>IF(B226&gt;0,MAX($A$5:A225)+1,"")</f>
        <v/>
      </c>
      <c r="B226" s="454"/>
      <c r="C226" s="454"/>
      <c r="D226" s="446"/>
      <c r="E226" s="447"/>
      <c r="F226" s="448"/>
      <c r="G226" s="448"/>
      <c r="H226" s="373">
        <f t="shared" si="1"/>
        <v>0</v>
      </c>
    </row>
    <row r="227" spans="1:8" x14ac:dyDescent="0.25">
      <c r="A227" s="374" t="str">
        <f>IF(B227&gt;0,MAX($A$5:A226)+1,"")</f>
        <v/>
      </c>
      <c r="B227" s="454"/>
      <c r="C227" s="454"/>
      <c r="D227" s="446"/>
      <c r="E227" s="447"/>
      <c r="F227" s="448"/>
      <c r="G227" s="448"/>
      <c r="H227" s="373">
        <f t="shared" si="1"/>
        <v>0</v>
      </c>
    </row>
    <row r="228" spans="1:8" x14ac:dyDescent="0.25">
      <c r="A228" s="374" t="str">
        <f>IF(B228&gt;0,MAX($A$5:A227)+1,"")</f>
        <v/>
      </c>
      <c r="B228" s="454"/>
      <c r="C228" s="454"/>
      <c r="D228" s="446"/>
      <c r="E228" s="447"/>
      <c r="F228" s="448"/>
      <c r="G228" s="448"/>
      <c r="H228" s="373">
        <f t="shared" si="1"/>
        <v>0</v>
      </c>
    </row>
    <row r="229" spans="1:8" x14ac:dyDescent="0.25">
      <c r="A229" s="374" t="str">
        <f>IF(B229&gt;0,MAX($A$5:A228)+1,"")</f>
        <v/>
      </c>
      <c r="B229" s="445"/>
      <c r="C229" s="445"/>
      <c r="D229" s="446"/>
      <c r="E229" s="447"/>
      <c r="F229" s="448"/>
      <c r="G229" s="448"/>
      <c r="H229" s="373">
        <f t="shared" si="1"/>
        <v>0</v>
      </c>
    </row>
    <row r="230" spans="1:8" x14ac:dyDescent="0.25">
      <c r="A230" s="374" t="str">
        <f>IF(B230&gt;0,MAX($A$5:A229)+1,"")</f>
        <v/>
      </c>
      <c r="B230" s="445"/>
      <c r="C230" s="445"/>
      <c r="D230" s="446"/>
      <c r="E230" s="447"/>
      <c r="F230" s="448"/>
      <c r="G230" s="448"/>
      <c r="H230" s="373">
        <f t="shared" si="1"/>
        <v>0</v>
      </c>
    </row>
    <row r="231" spans="1:8" x14ac:dyDescent="0.25">
      <c r="A231" s="374" t="str">
        <f>IF(B231&gt;0,MAX($A$5:A230)+1,"")</f>
        <v/>
      </c>
      <c r="B231" s="445"/>
      <c r="C231" s="445"/>
      <c r="D231" s="446"/>
      <c r="E231" s="447"/>
      <c r="F231" s="448"/>
      <c r="G231" s="448"/>
      <c r="H231" s="373">
        <f t="shared" si="1"/>
        <v>0</v>
      </c>
    </row>
    <row r="232" spans="1:8" x14ac:dyDescent="0.25">
      <c r="A232" s="374" t="str">
        <f>IF(B232&gt;0,MAX($A$5:A231)+1,"")</f>
        <v/>
      </c>
      <c r="B232" s="445"/>
      <c r="C232" s="445"/>
      <c r="D232" s="446"/>
      <c r="E232" s="447"/>
      <c r="F232" s="448"/>
      <c r="G232" s="448"/>
      <c r="H232" s="373">
        <f t="shared" si="1"/>
        <v>0</v>
      </c>
    </row>
    <row r="233" spans="1:8" x14ac:dyDescent="0.25">
      <c r="A233" s="374" t="str">
        <f>IF(B233&gt;0,MAX($A$5:A232)+1,"")</f>
        <v/>
      </c>
      <c r="B233" s="445"/>
      <c r="C233" s="445"/>
      <c r="D233" s="446"/>
      <c r="E233" s="447"/>
      <c r="F233" s="448"/>
      <c r="G233" s="448"/>
      <c r="H233" s="373">
        <f t="shared" si="1"/>
        <v>0</v>
      </c>
    </row>
    <row r="234" spans="1:8" x14ac:dyDescent="0.25">
      <c r="A234" s="374" t="str">
        <f>IF(B234&gt;0,MAX($A$5:A233)+1,"")</f>
        <v/>
      </c>
      <c r="B234" s="445"/>
      <c r="C234" s="445"/>
      <c r="D234" s="446"/>
      <c r="E234" s="447"/>
      <c r="F234" s="448"/>
      <c r="G234" s="448"/>
      <c r="H234" s="373">
        <f t="shared" si="1"/>
        <v>0</v>
      </c>
    </row>
    <row r="235" spans="1:8" x14ac:dyDescent="0.25">
      <c r="A235" s="374" t="str">
        <f>IF(B235&gt;0,MAX($A$5:A234)+1,"")</f>
        <v/>
      </c>
      <c r="B235" s="445"/>
      <c r="C235" s="445"/>
      <c r="D235" s="446"/>
      <c r="E235" s="447"/>
      <c r="F235" s="448"/>
      <c r="G235" s="448"/>
      <c r="H235" s="373">
        <f t="shared" si="1"/>
        <v>0</v>
      </c>
    </row>
    <row r="236" spans="1:8" x14ac:dyDescent="0.25">
      <c r="A236" s="374" t="str">
        <f>IF(B236&gt;0,MAX($A$5:A235)+1,"")</f>
        <v/>
      </c>
      <c r="B236" s="445"/>
      <c r="C236" s="445"/>
      <c r="D236" s="446"/>
      <c r="E236" s="447"/>
      <c r="F236" s="448"/>
      <c r="G236" s="448"/>
      <c r="H236" s="373">
        <f t="shared" si="1"/>
        <v>0</v>
      </c>
    </row>
    <row r="237" spans="1:8" x14ac:dyDescent="0.25">
      <c r="A237" s="374" t="str">
        <f>IF(B237&gt;0,MAX($A$5:A236)+1,"")</f>
        <v/>
      </c>
      <c r="B237" s="445"/>
      <c r="C237" s="445"/>
      <c r="D237" s="446"/>
      <c r="E237" s="447"/>
      <c r="F237" s="448"/>
      <c r="G237" s="448"/>
      <c r="H237" s="373">
        <f t="shared" si="1"/>
        <v>0</v>
      </c>
    </row>
    <row r="238" spans="1:8" x14ac:dyDescent="0.25">
      <c r="A238" s="374" t="str">
        <f>IF(B238&gt;0,MAX($A$5:A237)+1,"")</f>
        <v/>
      </c>
      <c r="B238" s="445"/>
      <c r="C238" s="445"/>
      <c r="D238" s="446"/>
      <c r="E238" s="447"/>
      <c r="F238" s="448"/>
      <c r="G238" s="448"/>
      <c r="H238" s="373">
        <f t="shared" si="1"/>
        <v>0</v>
      </c>
    </row>
    <row r="239" spans="1:8" x14ac:dyDescent="0.25">
      <c r="A239" s="374" t="str">
        <f>IF(B239&gt;0,MAX($A$5:A238)+1,"")</f>
        <v/>
      </c>
      <c r="B239" s="445"/>
      <c r="C239" s="445"/>
      <c r="D239" s="446"/>
      <c r="E239" s="447"/>
      <c r="F239" s="448"/>
      <c r="G239" s="448"/>
      <c r="H239" s="373">
        <f t="shared" si="1"/>
        <v>0</v>
      </c>
    </row>
    <row r="240" spans="1:8" x14ac:dyDescent="0.25">
      <c r="A240" s="374" t="str">
        <f>IF(B240&gt;0,MAX($A$5:A239)+1,"")</f>
        <v/>
      </c>
      <c r="B240" s="445"/>
      <c r="C240" s="445"/>
      <c r="D240" s="446"/>
      <c r="E240" s="447"/>
      <c r="F240" s="448"/>
      <c r="G240" s="448"/>
      <c r="H240" s="373">
        <f t="shared" si="1"/>
        <v>0</v>
      </c>
    </row>
    <row r="241" spans="1:8" x14ac:dyDescent="0.25">
      <c r="A241" s="374" t="str">
        <f>IF(B241&gt;0,MAX($A$5:A240)+1,"")</f>
        <v/>
      </c>
      <c r="B241" s="445"/>
      <c r="C241" s="445"/>
      <c r="D241" s="446"/>
      <c r="E241" s="447"/>
      <c r="F241" s="448"/>
      <c r="G241" s="448"/>
      <c r="H241" s="373">
        <f t="shared" ref="H241:H246" si="3">F241+G241</f>
        <v>0</v>
      </c>
    </row>
    <row r="242" spans="1:8" x14ac:dyDescent="0.25">
      <c r="A242" s="374" t="str">
        <f>IF(B242&gt;0,MAX($A$5:A241)+1,"")</f>
        <v/>
      </c>
      <c r="B242" s="449"/>
      <c r="C242" s="449"/>
      <c r="D242" s="450"/>
      <c r="E242" s="451"/>
      <c r="F242" s="448"/>
      <c r="G242" s="448"/>
      <c r="H242" s="373">
        <f t="shared" si="3"/>
        <v>0</v>
      </c>
    </row>
    <row r="243" spans="1:8" x14ac:dyDescent="0.25">
      <c r="A243" s="374" t="str">
        <f>IF(B243&gt;0,MAX($A$5:A242)+1,"")</f>
        <v/>
      </c>
      <c r="B243" s="449"/>
      <c r="C243" s="449"/>
      <c r="D243" s="450"/>
      <c r="E243" s="451"/>
      <c r="F243" s="448"/>
      <c r="G243" s="448"/>
      <c r="H243" s="373">
        <f t="shared" si="3"/>
        <v>0</v>
      </c>
    </row>
    <row r="244" spans="1:8" x14ac:dyDescent="0.25">
      <c r="A244" s="374" t="str">
        <f>IF(B244&gt;0,MAX($A$5:A243)+1,"")</f>
        <v/>
      </c>
      <c r="B244" s="445"/>
      <c r="C244" s="445"/>
      <c r="D244" s="446"/>
      <c r="E244" s="447"/>
      <c r="F244" s="448"/>
      <c r="G244" s="448"/>
      <c r="H244" s="373">
        <f t="shared" si="3"/>
        <v>0</v>
      </c>
    </row>
    <row r="245" spans="1:8" x14ac:dyDescent="0.25">
      <c r="A245" s="374" t="str">
        <f>IF(B245&gt;0,MAX($A$5:A244)+1,"")</f>
        <v/>
      </c>
      <c r="B245" s="445"/>
      <c r="C245" s="445"/>
      <c r="D245" s="446"/>
      <c r="E245" s="447"/>
      <c r="F245" s="448"/>
      <c r="G245" s="448"/>
      <c r="H245" s="373">
        <f t="shared" si="3"/>
        <v>0</v>
      </c>
    </row>
    <row r="246" spans="1:8" ht="15.75" thickBot="1" x14ac:dyDescent="0.3">
      <c r="A246" s="374" t="str">
        <f>IF(B246&gt;0,MAX($A$5:A245)+1,"")</f>
        <v/>
      </c>
      <c r="B246" s="449"/>
      <c r="C246" s="449"/>
      <c r="D246" s="450"/>
      <c r="E246" s="451"/>
      <c r="F246" s="452"/>
      <c r="G246" s="452"/>
      <c r="H246" s="373">
        <f t="shared" si="3"/>
        <v>0</v>
      </c>
    </row>
    <row r="247" spans="1:8" ht="19.5" thickBot="1" x14ac:dyDescent="0.3">
      <c r="A247" s="886" t="s">
        <v>1424</v>
      </c>
      <c r="B247" s="887"/>
      <c r="C247" s="887"/>
      <c r="D247" s="887"/>
      <c r="E247" s="888"/>
      <c r="F247" s="382">
        <f>SUM(F5:F246)</f>
        <v>0</v>
      </c>
      <c r="G247" s="382">
        <f t="shared" ref="G247:H247" si="4">SUM(G5:G246)</f>
        <v>0</v>
      </c>
      <c r="H247" s="382">
        <f t="shared" si="4"/>
        <v>0</v>
      </c>
    </row>
    <row r="250" spans="1:8" x14ac:dyDescent="0.25">
      <c r="D250" s="218" t="s">
        <v>14</v>
      </c>
    </row>
    <row r="252" spans="1:8" x14ac:dyDescent="0.25">
      <c r="E252" s="884"/>
      <c r="F252" s="884"/>
      <c r="G252" s="884"/>
    </row>
    <row r="253" spans="1:8" ht="15.75" x14ac:dyDescent="0.25">
      <c r="E253" s="642" t="s">
        <v>1532</v>
      </c>
      <c r="F253" s="642"/>
      <c r="G253" s="642"/>
    </row>
  </sheetData>
  <sheetProtection selectLockedCells="1"/>
  <mergeCells count="6">
    <mergeCell ref="J17:K17"/>
    <mergeCell ref="A3:H3"/>
    <mergeCell ref="E252:G252"/>
    <mergeCell ref="E253:G253"/>
    <mergeCell ref="A2:H2"/>
    <mergeCell ref="A247:E247"/>
  </mergeCells>
  <dataValidations count="1">
    <dataValidation allowBlank="1" showInputMessage="1" showErrorMessage="1" promptTitle="NAPOMENA:" prompt="Upisati iznos računa" sqref="F5:G246" xr:uid="{00000000-0002-0000-0600-000000000000}"/>
  </dataValidations>
  <pageMargins left="0.31496062992125984" right="0.31496062992125984" top="0.35433070866141736" bottom="0.35433070866141736" header="0.31496062992125984" footer="0.31496062992125984"/>
  <pageSetup paperSize="9" scale="63" fitToHeight="0" orientation="portrait" r:id="rId1"/>
  <ignoredErrors>
    <ignoredError sqref="N11 N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600-000001000000}">
          <x14:formula1>
            <xm:f>'Legenda izvješće'!$C$29:$C$41</xm:f>
          </x14:formula1>
          <xm:sqref>E5:E246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32"/>
  <sheetViews>
    <sheetView zoomScale="80" zoomScaleNormal="80" workbookViewId="0">
      <selection activeCell="B215" sqref="B215:D215"/>
    </sheetView>
  </sheetViews>
  <sheetFormatPr defaultRowHeight="15.75" x14ac:dyDescent="0.25"/>
  <cols>
    <col min="1" max="1" width="6.42578125" style="509" customWidth="1"/>
    <col min="2" max="2" width="13.5703125" style="508" customWidth="1"/>
    <col min="3" max="3" width="76.5703125" style="508" customWidth="1"/>
    <col min="4" max="4" width="11" style="508" customWidth="1"/>
    <col min="5" max="5" width="10.42578125" style="508" customWidth="1"/>
    <col min="6" max="16384" width="9.140625" style="508"/>
  </cols>
  <sheetData>
    <row r="1" spans="1:5" ht="25.5" customHeight="1" x14ac:dyDescent="0.25">
      <c r="A1" s="957" t="s">
        <v>2285</v>
      </c>
      <c r="B1" s="957"/>
      <c r="C1" s="957"/>
      <c r="D1" s="957"/>
      <c r="E1" s="957"/>
    </row>
    <row r="2" spans="1:5" ht="20.25" customHeight="1" thickBot="1" x14ac:dyDescent="0.3">
      <c r="A2" s="958" t="s">
        <v>229</v>
      </c>
      <c r="B2" s="958"/>
      <c r="C2" s="958"/>
      <c r="D2" s="958"/>
      <c r="E2" s="958"/>
    </row>
    <row r="3" spans="1:5" x14ac:dyDescent="0.25">
      <c r="A3" s="962" t="s">
        <v>2286</v>
      </c>
      <c r="B3" s="963"/>
      <c r="C3" s="959">
        <f>Plan!C9</f>
        <v>0</v>
      </c>
      <c r="D3" s="960"/>
      <c r="E3" s="961"/>
    </row>
    <row r="4" spans="1:5" ht="16.5" thickBot="1" x14ac:dyDescent="0.3">
      <c r="A4" s="964" t="s">
        <v>240</v>
      </c>
      <c r="B4" s="965"/>
      <c r="C4" s="903">
        <f>Plan!C12</f>
        <v>0</v>
      </c>
      <c r="D4" s="904"/>
      <c r="E4" s="905"/>
    </row>
    <row r="5" spans="1:5" ht="15.75" customHeight="1" x14ac:dyDescent="0.25">
      <c r="A5" s="909" t="s">
        <v>2287</v>
      </c>
      <c r="B5" s="910"/>
      <c r="C5" s="911"/>
      <c r="D5" s="536" t="s">
        <v>2288</v>
      </c>
      <c r="E5" s="536" t="s">
        <v>2289</v>
      </c>
    </row>
    <row r="6" spans="1:5" ht="9" customHeight="1" thickBot="1" x14ac:dyDescent="0.3">
      <c r="A6" s="966"/>
      <c r="B6" s="967"/>
      <c r="C6" s="967"/>
      <c r="D6" s="967"/>
      <c r="E6" s="968"/>
    </row>
    <row r="7" spans="1:5" s="533" customFormat="1" ht="19.5" customHeight="1" x14ac:dyDescent="0.25">
      <c r="A7" s="526" t="s">
        <v>17</v>
      </c>
      <c r="B7" s="890" t="s">
        <v>2290</v>
      </c>
      <c r="C7" s="892"/>
      <c r="D7" s="550" t="s">
        <v>2288</v>
      </c>
      <c r="E7" s="551" t="s">
        <v>2289</v>
      </c>
    </row>
    <row r="8" spans="1:5" ht="16.5" customHeight="1" x14ac:dyDescent="0.25">
      <c r="A8" s="535" t="s">
        <v>1</v>
      </c>
      <c r="B8" s="893" t="s">
        <v>2451</v>
      </c>
      <c r="C8" s="895"/>
      <c r="D8" s="547"/>
      <c r="E8" s="543"/>
    </row>
    <row r="9" spans="1:5" ht="15.75" customHeight="1" x14ac:dyDescent="0.25">
      <c r="A9" s="535" t="s">
        <v>2</v>
      </c>
      <c r="B9" s="893" t="s">
        <v>2291</v>
      </c>
      <c r="C9" s="895"/>
      <c r="D9" s="547"/>
      <c r="E9" s="543"/>
    </row>
    <row r="10" spans="1:5" ht="15.75" customHeight="1" x14ac:dyDescent="0.25">
      <c r="A10" s="535" t="s">
        <v>3</v>
      </c>
      <c r="B10" s="893" t="s">
        <v>2312</v>
      </c>
      <c r="C10" s="895"/>
      <c r="D10" s="547"/>
      <c r="E10" s="543"/>
    </row>
    <row r="11" spans="1:5" x14ac:dyDescent="0.25">
      <c r="A11" s="535" t="s">
        <v>4</v>
      </c>
      <c r="B11" s="893" t="s">
        <v>2292</v>
      </c>
      <c r="C11" s="895"/>
      <c r="D11" s="547"/>
      <c r="E11" s="543"/>
    </row>
    <row r="12" spans="1:5" ht="16.5" customHeight="1" x14ac:dyDescent="0.25">
      <c r="A12" s="535" t="s">
        <v>6</v>
      </c>
      <c r="B12" s="893" t="s">
        <v>2293</v>
      </c>
      <c r="C12" s="895"/>
      <c r="D12" s="547"/>
      <c r="E12" s="543"/>
    </row>
    <row r="13" spans="1:5" ht="32.25" customHeight="1" x14ac:dyDescent="0.25">
      <c r="A13" s="535" t="s">
        <v>7</v>
      </c>
      <c r="B13" s="893" t="s">
        <v>2294</v>
      </c>
      <c r="C13" s="895"/>
      <c r="D13" s="547"/>
      <c r="E13" s="543"/>
    </row>
    <row r="14" spans="1:5" ht="18.75" customHeight="1" x14ac:dyDescent="0.25">
      <c r="A14" s="535" t="s">
        <v>8</v>
      </c>
      <c r="B14" s="893" t="s">
        <v>2295</v>
      </c>
      <c r="C14" s="895"/>
      <c r="D14" s="547"/>
      <c r="E14" s="543"/>
    </row>
    <row r="15" spans="1:5" ht="18" customHeight="1" x14ac:dyDescent="0.25">
      <c r="A15" s="535" t="s">
        <v>9</v>
      </c>
      <c r="B15" s="893" t="s">
        <v>2296</v>
      </c>
      <c r="C15" s="895"/>
      <c r="D15" s="547"/>
      <c r="E15" s="543"/>
    </row>
    <row r="16" spans="1:5" ht="30.75" customHeight="1" x14ac:dyDescent="0.25">
      <c r="A16" s="535" t="s">
        <v>10</v>
      </c>
      <c r="B16" s="893" t="s">
        <v>2297</v>
      </c>
      <c r="C16" s="895"/>
      <c r="D16" s="547"/>
      <c r="E16" s="543"/>
    </row>
    <row r="17" spans="1:5" ht="32.25" customHeight="1" x14ac:dyDescent="0.25">
      <c r="A17" s="535" t="s">
        <v>11</v>
      </c>
      <c r="B17" s="893" t="s">
        <v>2308</v>
      </c>
      <c r="C17" s="895"/>
      <c r="D17" s="547"/>
      <c r="E17" s="543"/>
    </row>
    <row r="18" spans="1:5" ht="19.5" customHeight="1" x14ac:dyDescent="0.25">
      <c r="A18" s="535" t="s">
        <v>32</v>
      </c>
      <c r="B18" s="893" t="s">
        <v>2314</v>
      </c>
      <c r="C18" s="895"/>
      <c r="D18" s="547"/>
      <c r="E18" s="543"/>
    </row>
    <row r="19" spans="1:5" ht="19.5" customHeight="1" x14ac:dyDescent="0.25">
      <c r="A19" s="907" t="s">
        <v>397</v>
      </c>
      <c r="B19" s="908"/>
      <c r="C19" s="547" t="s">
        <v>2310</v>
      </c>
      <c r="D19" s="547"/>
      <c r="E19" s="543"/>
    </row>
    <row r="20" spans="1:5" ht="19.5" customHeight="1" x14ac:dyDescent="0.25">
      <c r="A20" s="907" t="s">
        <v>415</v>
      </c>
      <c r="B20" s="908"/>
      <c r="C20" s="547" t="s">
        <v>2311</v>
      </c>
      <c r="D20" s="547"/>
      <c r="E20" s="543"/>
    </row>
    <row r="21" spans="1:5" ht="19.5" customHeight="1" x14ac:dyDescent="0.25">
      <c r="A21" s="907" t="s">
        <v>416</v>
      </c>
      <c r="B21" s="908"/>
      <c r="C21" s="547" t="s">
        <v>2309</v>
      </c>
      <c r="D21" s="547"/>
      <c r="E21" s="543"/>
    </row>
    <row r="22" spans="1:5" ht="19.5" customHeight="1" x14ac:dyDescent="0.25">
      <c r="A22" s="907" t="s">
        <v>417</v>
      </c>
      <c r="B22" s="908"/>
      <c r="C22" s="547" t="s">
        <v>2317</v>
      </c>
      <c r="D22" s="547"/>
      <c r="E22" s="543"/>
    </row>
    <row r="23" spans="1:5" ht="32.25" customHeight="1" x14ac:dyDescent="0.25">
      <c r="A23" s="537" t="s">
        <v>33</v>
      </c>
      <c r="B23" s="914" t="s">
        <v>2316</v>
      </c>
      <c r="C23" s="915"/>
      <c r="D23" s="547"/>
      <c r="E23" s="543"/>
    </row>
    <row r="24" spans="1:5" ht="45" customHeight="1" x14ac:dyDescent="0.25">
      <c r="A24" s="535" t="s">
        <v>34</v>
      </c>
      <c r="B24" s="914" t="s">
        <v>2303</v>
      </c>
      <c r="C24" s="915"/>
      <c r="D24" s="547"/>
      <c r="E24" s="543"/>
    </row>
    <row r="25" spans="1:5" ht="49.5" customHeight="1" x14ac:dyDescent="0.25">
      <c r="A25" s="537" t="s">
        <v>35</v>
      </c>
      <c r="B25" s="914" t="s">
        <v>2304</v>
      </c>
      <c r="C25" s="915"/>
      <c r="D25" s="547"/>
      <c r="E25" s="543"/>
    </row>
    <row r="26" spans="1:5" ht="49.5" customHeight="1" x14ac:dyDescent="0.25">
      <c r="A26" s="535" t="s">
        <v>36</v>
      </c>
      <c r="B26" s="914" t="s">
        <v>2313</v>
      </c>
      <c r="C26" s="915"/>
      <c r="D26" s="547"/>
      <c r="E26" s="543"/>
    </row>
    <row r="27" spans="1:5" ht="19.5" customHeight="1" x14ac:dyDescent="0.25">
      <c r="A27" s="537" t="s">
        <v>195</v>
      </c>
      <c r="B27" s="914" t="s">
        <v>2315</v>
      </c>
      <c r="C27" s="915"/>
      <c r="D27" s="547"/>
      <c r="E27" s="543"/>
    </row>
    <row r="28" spans="1:5" ht="18" customHeight="1" x14ac:dyDescent="0.25">
      <c r="A28" s="535" t="s">
        <v>196</v>
      </c>
      <c r="B28" s="914" t="s">
        <v>2298</v>
      </c>
      <c r="C28" s="915"/>
      <c r="D28" s="547"/>
      <c r="E28" s="543"/>
    </row>
    <row r="29" spans="1:5" ht="31.5" customHeight="1" x14ac:dyDescent="0.25">
      <c r="A29" s="537" t="s">
        <v>135</v>
      </c>
      <c r="B29" s="914" t="s">
        <v>2299</v>
      </c>
      <c r="C29" s="915"/>
      <c r="D29" s="541"/>
      <c r="E29" s="538"/>
    </row>
    <row r="30" spans="1:5" ht="37.5" customHeight="1" x14ac:dyDescent="0.25">
      <c r="A30" s="535" t="s">
        <v>197</v>
      </c>
      <c r="B30" s="914" t="s">
        <v>2300</v>
      </c>
      <c r="C30" s="915"/>
      <c r="D30" s="541"/>
      <c r="E30" s="538"/>
    </row>
    <row r="31" spans="1:5" ht="33" customHeight="1" x14ac:dyDescent="0.25">
      <c r="A31" s="537" t="s">
        <v>198</v>
      </c>
      <c r="B31" s="914" t="s">
        <v>2301</v>
      </c>
      <c r="C31" s="915"/>
      <c r="D31" s="547"/>
      <c r="E31" s="538"/>
    </row>
    <row r="32" spans="1:5" ht="21" customHeight="1" x14ac:dyDescent="0.25">
      <c r="A32" s="535" t="s">
        <v>1440</v>
      </c>
      <c r="B32" s="914" t="s">
        <v>2302</v>
      </c>
      <c r="C32" s="915"/>
      <c r="D32" s="547"/>
      <c r="E32" s="538"/>
    </row>
    <row r="33" spans="1:5" ht="31.5" customHeight="1" thickBot="1" x14ac:dyDescent="0.3">
      <c r="A33" s="539" t="s">
        <v>1442</v>
      </c>
      <c r="B33" s="969" t="s">
        <v>2307</v>
      </c>
      <c r="C33" s="970"/>
      <c r="D33" s="548"/>
      <c r="E33" s="540"/>
    </row>
    <row r="34" spans="1:5" ht="11.25" customHeight="1" x14ac:dyDescent="0.25"/>
    <row r="35" spans="1:5" ht="14.25" customHeight="1" x14ac:dyDescent="0.25">
      <c r="A35" s="899" t="s">
        <v>2445</v>
      </c>
      <c r="B35" s="899"/>
      <c r="C35" s="513"/>
      <c r="D35" s="513"/>
      <c r="E35" s="513"/>
    </row>
    <row r="36" spans="1:5" ht="24.75" customHeight="1" x14ac:dyDescent="0.25">
      <c r="A36" s="899"/>
      <c r="B36" s="899"/>
      <c r="C36" s="513" t="s">
        <v>2447</v>
      </c>
      <c r="D36" s="513"/>
      <c r="E36" s="513"/>
    </row>
    <row r="37" spans="1:5" s="517" customFormat="1" ht="14.25" customHeight="1" x14ac:dyDescent="0.25">
      <c r="A37" s="514"/>
      <c r="B37" s="514"/>
      <c r="C37" s="515" t="s">
        <v>2448</v>
      </c>
      <c r="D37" s="516"/>
      <c r="E37" s="516"/>
    </row>
    <row r="38" spans="1:5" ht="14.25" customHeight="1" x14ac:dyDescent="0.25">
      <c r="A38" s="899" t="s">
        <v>2446</v>
      </c>
      <c r="B38" s="899"/>
      <c r="C38" s="513"/>
      <c r="D38" s="513"/>
      <c r="E38" s="513"/>
    </row>
    <row r="39" spans="1:5" ht="22.5" customHeight="1" x14ac:dyDescent="0.25">
      <c r="A39" s="899"/>
      <c r="B39" s="899"/>
      <c r="C39" s="513" t="s">
        <v>2447</v>
      </c>
      <c r="D39" s="513"/>
      <c r="E39" s="513"/>
    </row>
    <row r="40" spans="1:5" s="517" customFormat="1" ht="14.25" customHeight="1" x14ac:dyDescent="0.25">
      <c r="A40" s="514"/>
      <c r="B40" s="514"/>
      <c r="C40" s="516" t="s">
        <v>2448</v>
      </c>
      <c r="D40" s="516"/>
      <c r="E40" s="516"/>
    </row>
    <row r="41" spans="1:5" ht="14.25" customHeight="1" x14ac:dyDescent="0.25">
      <c r="A41" s="899" t="s">
        <v>2446</v>
      </c>
      <c r="B41" s="899"/>
      <c r="C41" s="513"/>
      <c r="D41" s="513"/>
      <c r="E41" s="513"/>
    </row>
    <row r="42" spans="1:5" ht="25.5" customHeight="1" x14ac:dyDescent="0.25">
      <c r="A42" s="899"/>
      <c r="B42" s="899"/>
      <c r="C42" s="513" t="s">
        <v>2447</v>
      </c>
      <c r="D42" s="513"/>
      <c r="E42" s="513"/>
    </row>
    <row r="43" spans="1:5" s="517" customFormat="1" x14ac:dyDescent="0.25">
      <c r="A43" s="889"/>
      <c r="B43" s="889"/>
      <c r="C43" s="517" t="s">
        <v>2449</v>
      </c>
    </row>
    <row r="44" spans="1:5" s="517" customFormat="1" x14ac:dyDescent="0.25">
      <c r="A44" s="549"/>
      <c r="B44" s="549"/>
    </row>
    <row r="45" spans="1:5" ht="24.75" customHeight="1" thickBot="1" x14ac:dyDescent="0.3">
      <c r="A45" s="957" t="s">
        <v>2305</v>
      </c>
      <c r="B45" s="957"/>
      <c r="C45" s="957"/>
      <c r="D45" s="957"/>
      <c r="E45" s="957"/>
    </row>
    <row r="46" spans="1:5" ht="22.5" customHeight="1" x14ac:dyDescent="0.25">
      <c r="A46" s="526" t="s">
        <v>17</v>
      </c>
      <c r="B46" s="912" t="s">
        <v>2318</v>
      </c>
      <c r="C46" s="912"/>
      <c r="D46" s="912" t="s">
        <v>2319</v>
      </c>
      <c r="E46" s="913"/>
    </row>
    <row r="47" spans="1:5" s="510" customFormat="1" ht="18.75" customHeight="1" x14ac:dyDescent="0.25">
      <c r="A47" s="527" t="s">
        <v>1</v>
      </c>
      <c r="B47" s="955" t="s">
        <v>2323</v>
      </c>
      <c r="C47" s="955"/>
      <c r="D47" s="955"/>
      <c r="E47" s="956"/>
    </row>
    <row r="48" spans="1:5" s="511" customFormat="1" x14ac:dyDescent="0.25">
      <c r="A48" s="190" t="s">
        <v>1533</v>
      </c>
      <c r="B48" s="939" t="s">
        <v>2320</v>
      </c>
      <c r="C48" s="939"/>
      <c r="D48" s="922">
        <v>10</v>
      </c>
      <c r="E48" s="923"/>
    </row>
    <row r="49" spans="1:5" s="511" customFormat="1" x14ac:dyDescent="0.25">
      <c r="A49" s="190" t="s">
        <v>1534</v>
      </c>
      <c r="B49" s="939" t="s">
        <v>2321</v>
      </c>
      <c r="C49" s="939"/>
      <c r="D49" s="922">
        <v>2</v>
      </c>
      <c r="E49" s="923"/>
    </row>
    <row r="50" spans="1:5" s="511" customFormat="1" ht="16.5" thickBot="1" x14ac:dyDescent="0.3">
      <c r="A50" s="940" t="s">
        <v>2461</v>
      </c>
      <c r="B50" s="941"/>
      <c r="C50" s="941"/>
      <c r="D50" s="942"/>
      <c r="E50" s="943"/>
    </row>
    <row r="51" spans="1:5" ht="18.75" customHeight="1" x14ac:dyDescent="0.25">
      <c r="A51" s="532" t="s">
        <v>2</v>
      </c>
      <c r="B51" s="945" t="s">
        <v>2322</v>
      </c>
      <c r="C51" s="945"/>
      <c r="D51" s="945"/>
      <c r="E51" s="946"/>
    </row>
    <row r="52" spans="1:5" x14ac:dyDescent="0.25">
      <c r="A52" s="521" t="s">
        <v>45</v>
      </c>
      <c r="B52" s="522" t="s">
        <v>2324</v>
      </c>
      <c r="C52" s="523"/>
      <c r="D52" s="523" t="s">
        <v>2325</v>
      </c>
      <c r="E52" s="524" t="s">
        <v>2326</v>
      </c>
    </row>
    <row r="53" spans="1:5" x14ac:dyDescent="0.25">
      <c r="A53" s="190"/>
      <c r="B53" s="906" t="s">
        <v>2393</v>
      </c>
      <c r="C53" s="906"/>
      <c r="D53" s="544">
        <v>10</v>
      </c>
      <c r="E53" s="545">
        <v>8</v>
      </c>
    </row>
    <row r="54" spans="1:5" x14ac:dyDescent="0.25">
      <c r="A54" s="190"/>
      <c r="B54" s="906" t="s">
        <v>2394</v>
      </c>
      <c r="C54" s="906"/>
      <c r="D54" s="544">
        <v>8</v>
      </c>
      <c r="E54" s="545">
        <v>6</v>
      </c>
    </row>
    <row r="55" spans="1:5" x14ac:dyDescent="0.25">
      <c r="A55" s="190"/>
      <c r="B55" s="906" t="s">
        <v>2395</v>
      </c>
      <c r="C55" s="906"/>
      <c r="D55" s="544">
        <v>6</v>
      </c>
      <c r="E55" s="545">
        <v>4</v>
      </c>
    </row>
    <row r="56" spans="1:5" x14ac:dyDescent="0.25">
      <c r="A56" s="190"/>
      <c r="B56" s="906" t="s">
        <v>2396</v>
      </c>
      <c r="C56" s="906"/>
      <c r="D56" s="544">
        <v>4</v>
      </c>
      <c r="E56" s="545">
        <v>2</v>
      </c>
    </row>
    <row r="57" spans="1:5" x14ac:dyDescent="0.25">
      <c r="A57" s="525" t="s">
        <v>46</v>
      </c>
      <c r="B57" s="546" t="s">
        <v>2327</v>
      </c>
      <c r="C57" s="523"/>
      <c r="D57" s="523" t="s">
        <v>2325</v>
      </c>
      <c r="E57" s="524" t="s">
        <v>2326</v>
      </c>
    </row>
    <row r="58" spans="1:5" x14ac:dyDescent="0.25">
      <c r="A58" s="190"/>
      <c r="B58" s="906" t="s">
        <v>2393</v>
      </c>
      <c r="C58" s="906"/>
      <c r="D58" s="544">
        <v>10</v>
      </c>
      <c r="E58" s="545">
        <v>8</v>
      </c>
    </row>
    <row r="59" spans="1:5" x14ac:dyDescent="0.25">
      <c r="A59" s="190"/>
      <c r="B59" s="906" t="s">
        <v>2394</v>
      </c>
      <c r="C59" s="906"/>
      <c r="D59" s="544">
        <v>8</v>
      </c>
      <c r="E59" s="545">
        <v>6</v>
      </c>
    </row>
    <row r="60" spans="1:5" x14ac:dyDescent="0.25">
      <c r="A60" s="190"/>
      <c r="B60" s="906" t="s">
        <v>2395</v>
      </c>
      <c r="C60" s="906"/>
      <c r="D60" s="544">
        <v>6</v>
      </c>
      <c r="E60" s="545">
        <v>4</v>
      </c>
    </row>
    <row r="61" spans="1:5" x14ac:dyDescent="0.25">
      <c r="A61" s="190"/>
      <c r="B61" s="906" t="s">
        <v>2396</v>
      </c>
      <c r="C61" s="906"/>
      <c r="D61" s="544">
        <v>4</v>
      </c>
      <c r="E61" s="545">
        <v>2</v>
      </c>
    </row>
    <row r="62" spans="1:5" x14ac:dyDescent="0.25">
      <c r="A62" s="525" t="s">
        <v>2328</v>
      </c>
      <c r="B62" s="546" t="s">
        <v>2329</v>
      </c>
      <c r="C62" s="523"/>
      <c r="D62" s="523" t="s">
        <v>2330</v>
      </c>
      <c r="E62" s="524" t="s">
        <v>2331</v>
      </c>
    </row>
    <row r="63" spans="1:5" x14ac:dyDescent="0.25">
      <c r="A63" s="190"/>
      <c r="B63" s="906" t="s">
        <v>2397</v>
      </c>
      <c r="C63" s="906"/>
      <c r="D63" s="544">
        <v>10</v>
      </c>
      <c r="E63" s="545">
        <v>8</v>
      </c>
    </row>
    <row r="64" spans="1:5" x14ac:dyDescent="0.25">
      <c r="A64" s="190"/>
      <c r="B64" s="906" t="s">
        <v>2457</v>
      </c>
      <c r="C64" s="906"/>
      <c r="D64" s="544">
        <v>8</v>
      </c>
      <c r="E64" s="545">
        <v>6</v>
      </c>
    </row>
    <row r="65" spans="1:5" x14ac:dyDescent="0.25">
      <c r="A65" s="190"/>
      <c r="B65" s="906" t="s">
        <v>2398</v>
      </c>
      <c r="C65" s="906"/>
      <c r="D65" s="544">
        <v>6</v>
      </c>
      <c r="E65" s="545">
        <v>4</v>
      </c>
    </row>
    <row r="66" spans="1:5" x14ac:dyDescent="0.25">
      <c r="A66" s="190"/>
      <c r="B66" s="906" t="s">
        <v>2399</v>
      </c>
      <c r="C66" s="906"/>
      <c r="D66" s="544">
        <v>4</v>
      </c>
      <c r="E66" s="545">
        <v>2</v>
      </c>
    </row>
    <row r="67" spans="1:5" x14ac:dyDescent="0.25">
      <c r="A67" s="190"/>
      <c r="B67" s="906" t="s">
        <v>2400</v>
      </c>
      <c r="C67" s="906"/>
      <c r="D67" s="544">
        <v>2</v>
      </c>
      <c r="E67" s="545">
        <v>1</v>
      </c>
    </row>
    <row r="68" spans="1:5" ht="25.5" customHeight="1" thickBot="1" x14ac:dyDescent="0.3">
      <c r="A68" s="940" t="s">
        <v>2332</v>
      </c>
      <c r="B68" s="941"/>
      <c r="C68" s="941"/>
      <c r="D68" s="926"/>
      <c r="E68" s="927"/>
    </row>
    <row r="69" spans="1:5" ht="19.5" customHeight="1" x14ac:dyDescent="0.25">
      <c r="A69" s="529" t="s">
        <v>3</v>
      </c>
      <c r="B69" s="945" t="s">
        <v>2392</v>
      </c>
      <c r="C69" s="945"/>
      <c r="D69" s="945"/>
      <c r="E69" s="946"/>
    </row>
    <row r="70" spans="1:5" x14ac:dyDescent="0.25">
      <c r="A70" s="521" t="s">
        <v>1560</v>
      </c>
      <c r="B70" s="931" t="s">
        <v>2333</v>
      </c>
      <c r="C70" s="931"/>
      <c r="D70" s="523" t="s">
        <v>2330</v>
      </c>
      <c r="E70" s="524" t="s">
        <v>2331</v>
      </c>
    </row>
    <row r="71" spans="1:5" x14ac:dyDescent="0.25">
      <c r="A71" s="190"/>
      <c r="B71" s="906" t="s">
        <v>2401</v>
      </c>
      <c r="C71" s="906"/>
      <c r="D71" s="544">
        <v>20</v>
      </c>
      <c r="E71" s="545">
        <v>12</v>
      </c>
    </row>
    <row r="72" spans="1:5" x14ac:dyDescent="0.25">
      <c r="A72" s="190"/>
      <c r="B72" s="906" t="s">
        <v>2402</v>
      </c>
      <c r="C72" s="906"/>
      <c r="D72" s="544">
        <v>18</v>
      </c>
      <c r="E72" s="545">
        <v>10</v>
      </c>
    </row>
    <row r="73" spans="1:5" x14ac:dyDescent="0.25">
      <c r="A73" s="190"/>
      <c r="B73" s="906" t="s">
        <v>2403</v>
      </c>
      <c r="C73" s="906"/>
      <c r="D73" s="544">
        <v>14</v>
      </c>
      <c r="E73" s="545">
        <v>8</v>
      </c>
    </row>
    <row r="74" spans="1:5" x14ac:dyDescent="0.25">
      <c r="A74" s="190"/>
      <c r="B74" s="906" t="s">
        <v>2404</v>
      </c>
      <c r="C74" s="906"/>
      <c r="D74" s="544">
        <v>10</v>
      </c>
      <c r="E74" s="545">
        <v>6</v>
      </c>
    </row>
    <row r="75" spans="1:5" x14ac:dyDescent="0.25">
      <c r="A75" s="190"/>
      <c r="B75" s="906" t="s">
        <v>2405</v>
      </c>
      <c r="C75" s="906"/>
      <c r="D75" s="544">
        <v>8</v>
      </c>
      <c r="E75" s="545">
        <v>4</v>
      </c>
    </row>
    <row r="76" spans="1:5" x14ac:dyDescent="0.25">
      <c r="A76" s="190"/>
      <c r="B76" s="906" t="s">
        <v>2406</v>
      </c>
      <c r="C76" s="906"/>
      <c r="D76" s="544">
        <v>4</v>
      </c>
      <c r="E76" s="545">
        <v>2</v>
      </c>
    </row>
    <row r="77" spans="1:5" ht="22.5" customHeight="1" x14ac:dyDescent="0.25">
      <c r="A77" s="934" t="s">
        <v>2334</v>
      </c>
      <c r="B77" s="935"/>
      <c r="C77" s="935"/>
      <c r="D77" s="935"/>
      <c r="E77" s="936"/>
    </row>
    <row r="78" spans="1:5" x14ac:dyDescent="0.25">
      <c r="A78" s="521" t="s">
        <v>1567</v>
      </c>
      <c r="B78" s="546" t="s">
        <v>2335</v>
      </c>
      <c r="C78" s="523"/>
      <c r="D78" s="523" t="s">
        <v>2330</v>
      </c>
      <c r="E78" s="524" t="s">
        <v>2331</v>
      </c>
    </row>
    <row r="79" spans="1:5" x14ac:dyDescent="0.25">
      <c r="A79" s="190"/>
      <c r="B79" s="906" t="s">
        <v>2407</v>
      </c>
      <c r="C79" s="906"/>
      <c r="D79" s="544">
        <v>20</v>
      </c>
      <c r="E79" s="545">
        <v>14</v>
      </c>
    </row>
    <row r="80" spans="1:5" x14ac:dyDescent="0.25">
      <c r="A80" s="190"/>
      <c r="B80" s="906" t="s">
        <v>2408</v>
      </c>
      <c r="C80" s="906"/>
      <c r="D80" s="544">
        <v>15</v>
      </c>
      <c r="E80" s="545">
        <v>7</v>
      </c>
    </row>
    <row r="81" spans="1:5" x14ac:dyDescent="0.25">
      <c r="A81" s="190"/>
      <c r="B81" s="906" t="s">
        <v>2409</v>
      </c>
      <c r="C81" s="906"/>
      <c r="D81" s="544">
        <v>10</v>
      </c>
      <c r="E81" s="545">
        <v>4</v>
      </c>
    </row>
    <row r="82" spans="1:5" x14ac:dyDescent="0.25">
      <c r="A82" s="190"/>
      <c r="B82" s="906" t="s">
        <v>2410</v>
      </c>
      <c r="C82" s="906"/>
      <c r="D82" s="544">
        <v>5</v>
      </c>
      <c r="E82" s="545">
        <v>2</v>
      </c>
    </row>
    <row r="83" spans="1:5" x14ac:dyDescent="0.25">
      <c r="A83" s="190"/>
      <c r="B83" s="906" t="s">
        <v>2411</v>
      </c>
      <c r="C83" s="906"/>
      <c r="D83" s="544">
        <v>2</v>
      </c>
      <c r="E83" s="545">
        <v>1</v>
      </c>
    </row>
    <row r="84" spans="1:5" x14ac:dyDescent="0.25">
      <c r="A84" s="521" t="s">
        <v>1568</v>
      </c>
      <c r="B84" s="931" t="s">
        <v>2336</v>
      </c>
      <c r="C84" s="931"/>
      <c r="D84" s="931"/>
      <c r="E84" s="932"/>
    </row>
    <row r="85" spans="1:5" x14ac:dyDescent="0.25">
      <c r="A85" s="190"/>
      <c r="B85" s="906" t="s">
        <v>2412</v>
      </c>
      <c r="C85" s="906"/>
      <c r="D85" s="922">
        <v>20</v>
      </c>
      <c r="E85" s="923"/>
    </row>
    <row r="86" spans="1:5" x14ac:dyDescent="0.25">
      <c r="A86" s="190"/>
      <c r="B86" s="906" t="s">
        <v>2413</v>
      </c>
      <c r="C86" s="906"/>
      <c r="D86" s="922">
        <v>15</v>
      </c>
      <c r="E86" s="923"/>
    </row>
    <row r="87" spans="1:5" x14ac:dyDescent="0.25">
      <c r="A87" s="190"/>
      <c r="B87" s="906" t="s">
        <v>2414</v>
      </c>
      <c r="C87" s="906"/>
      <c r="D87" s="922">
        <v>10</v>
      </c>
      <c r="E87" s="923"/>
    </row>
    <row r="88" spans="1:5" x14ac:dyDescent="0.25">
      <c r="A88" s="190"/>
      <c r="B88" s="906" t="s">
        <v>2415</v>
      </c>
      <c r="C88" s="906"/>
      <c r="D88" s="922">
        <v>5</v>
      </c>
      <c r="E88" s="923"/>
    </row>
    <row r="89" spans="1:5" x14ac:dyDescent="0.25">
      <c r="A89" s="190"/>
      <c r="B89" s="906" t="s">
        <v>2416</v>
      </c>
      <c r="C89" s="906"/>
      <c r="D89" s="922">
        <v>2</v>
      </c>
      <c r="E89" s="923"/>
    </row>
    <row r="90" spans="1:5" x14ac:dyDescent="0.25">
      <c r="A90" s="521" t="s">
        <v>2337</v>
      </c>
      <c r="B90" s="546" t="s">
        <v>2338</v>
      </c>
      <c r="C90" s="523"/>
      <c r="D90" s="523" t="s">
        <v>2330</v>
      </c>
      <c r="E90" s="524" t="s">
        <v>2331</v>
      </c>
    </row>
    <row r="91" spans="1:5" x14ac:dyDescent="0.25">
      <c r="A91" s="190"/>
      <c r="B91" s="906" t="s">
        <v>2417</v>
      </c>
      <c r="C91" s="906"/>
      <c r="D91" s="544">
        <v>20</v>
      </c>
      <c r="E91" s="545">
        <v>15</v>
      </c>
    </row>
    <row r="92" spans="1:5" x14ac:dyDescent="0.25">
      <c r="A92" s="190"/>
      <c r="B92" s="906" t="s">
        <v>2418</v>
      </c>
      <c r="C92" s="906"/>
      <c r="D92" s="544">
        <v>18</v>
      </c>
      <c r="E92" s="545">
        <v>12</v>
      </c>
    </row>
    <row r="93" spans="1:5" x14ac:dyDescent="0.25">
      <c r="A93" s="190"/>
      <c r="B93" s="906" t="s">
        <v>2419</v>
      </c>
      <c r="C93" s="906"/>
      <c r="D93" s="544">
        <v>14</v>
      </c>
      <c r="E93" s="545">
        <v>10</v>
      </c>
    </row>
    <row r="94" spans="1:5" x14ac:dyDescent="0.25">
      <c r="A94" s="190"/>
      <c r="B94" s="906" t="s">
        <v>2420</v>
      </c>
      <c r="C94" s="906"/>
      <c r="D94" s="544">
        <v>10</v>
      </c>
      <c r="E94" s="545">
        <v>8</v>
      </c>
    </row>
    <row r="95" spans="1:5" x14ac:dyDescent="0.25">
      <c r="A95" s="190"/>
      <c r="B95" s="906" t="s">
        <v>2421</v>
      </c>
      <c r="C95" s="906"/>
      <c r="D95" s="544">
        <v>8</v>
      </c>
      <c r="E95" s="545">
        <v>4</v>
      </c>
    </row>
    <row r="96" spans="1:5" x14ac:dyDescent="0.25">
      <c r="A96" s="190"/>
      <c r="B96" s="906" t="s">
        <v>2422</v>
      </c>
      <c r="C96" s="906"/>
      <c r="D96" s="544">
        <v>4</v>
      </c>
      <c r="E96" s="545">
        <v>2</v>
      </c>
    </row>
    <row r="97" spans="1:5" x14ac:dyDescent="0.25">
      <c r="A97" s="521" t="s">
        <v>2339</v>
      </c>
      <c r="B97" s="546" t="s">
        <v>2340</v>
      </c>
      <c r="C97" s="523"/>
      <c r="D97" s="523" t="s">
        <v>2325</v>
      </c>
      <c r="E97" s="524" t="s">
        <v>2326</v>
      </c>
    </row>
    <row r="98" spans="1:5" x14ac:dyDescent="0.25">
      <c r="A98" s="190"/>
      <c r="B98" s="906" t="s">
        <v>2423</v>
      </c>
      <c r="C98" s="906"/>
      <c r="D98" s="544">
        <v>10</v>
      </c>
      <c r="E98" s="545">
        <v>8</v>
      </c>
    </row>
    <row r="99" spans="1:5" x14ac:dyDescent="0.25">
      <c r="A99" s="190"/>
      <c r="B99" s="906" t="s">
        <v>2424</v>
      </c>
      <c r="C99" s="906"/>
      <c r="D99" s="544">
        <v>8</v>
      </c>
      <c r="E99" s="545">
        <v>6</v>
      </c>
    </row>
    <row r="100" spans="1:5" x14ac:dyDescent="0.25">
      <c r="A100" s="190"/>
      <c r="B100" s="906" t="s">
        <v>2425</v>
      </c>
      <c r="C100" s="906"/>
      <c r="D100" s="544">
        <v>6</v>
      </c>
      <c r="E100" s="545">
        <v>4</v>
      </c>
    </row>
    <row r="101" spans="1:5" x14ac:dyDescent="0.25">
      <c r="A101" s="190"/>
      <c r="B101" s="906" t="s">
        <v>2426</v>
      </c>
      <c r="C101" s="906"/>
      <c r="D101" s="544">
        <v>4</v>
      </c>
      <c r="E101" s="545">
        <v>2</v>
      </c>
    </row>
    <row r="102" spans="1:5" ht="19.5" customHeight="1" thickBot="1" x14ac:dyDescent="0.3">
      <c r="A102" s="940" t="s">
        <v>2462</v>
      </c>
      <c r="B102" s="941"/>
      <c r="C102" s="941"/>
      <c r="D102" s="926"/>
      <c r="E102" s="927"/>
    </row>
    <row r="103" spans="1:5" ht="19.5" customHeight="1" x14ac:dyDescent="0.25">
      <c r="A103" s="529" t="s">
        <v>4</v>
      </c>
      <c r="B103" s="945" t="s">
        <v>2388</v>
      </c>
      <c r="C103" s="945"/>
      <c r="D103" s="945"/>
      <c r="E103" s="946"/>
    </row>
    <row r="104" spans="1:5" x14ac:dyDescent="0.25">
      <c r="A104" s="521" t="s">
        <v>223</v>
      </c>
      <c r="B104" s="931" t="s">
        <v>2341</v>
      </c>
      <c r="C104" s="931"/>
      <c r="D104" s="931"/>
      <c r="E104" s="932"/>
    </row>
    <row r="105" spans="1:5" x14ac:dyDescent="0.25">
      <c r="A105" s="190"/>
      <c r="B105" s="906" t="s">
        <v>2427</v>
      </c>
      <c r="C105" s="906"/>
      <c r="D105" s="922">
        <v>20</v>
      </c>
      <c r="E105" s="923"/>
    </row>
    <row r="106" spans="1:5" x14ac:dyDescent="0.25">
      <c r="A106" s="190"/>
      <c r="B106" s="906" t="s">
        <v>2428</v>
      </c>
      <c r="C106" s="906"/>
      <c r="D106" s="922">
        <v>5</v>
      </c>
      <c r="E106" s="923"/>
    </row>
    <row r="107" spans="1:5" x14ac:dyDescent="0.25">
      <c r="A107" s="190"/>
      <c r="B107" s="906" t="s">
        <v>2429</v>
      </c>
      <c r="C107" s="906"/>
      <c r="D107" s="971">
        <v>2</v>
      </c>
      <c r="E107" s="972"/>
    </row>
    <row r="108" spans="1:5" x14ac:dyDescent="0.25">
      <c r="A108" s="934" t="s">
        <v>2342</v>
      </c>
      <c r="B108" s="935"/>
      <c r="C108" s="935"/>
      <c r="D108" s="935"/>
      <c r="E108" s="936"/>
    </row>
    <row r="109" spans="1:5" x14ac:dyDescent="0.25">
      <c r="A109" s="521" t="s">
        <v>2343</v>
      </c>
      <c r="B109" s="931" t="s">
        <v>2344</v>
      </c>
      <c r="C109" s="931"/>
      <c r="D109" s="931"/>
      <c r="E109" s="932"/>
    </row>
    <row r="110" spans="1:5" ht="20.25" customHeight="1" x14ac:dyDescent="0.25">
      <c r="A110" s="190"/>
      <c r="B110" s="944" t="s">
        <v>2430</v>
      </c>
      <c r="C110" s="944"/>
      <c r="D110" s="922">
        <v>20</v>
      </c>
      <c r="E110" s="923"/>
    </row>
    <row r="111" spans="1:5" ht="18" customHeight="1" x14ac:dyDescent="0.25">
      <c r="A111" s="190"/>
      <c r="B111" s="944" t="s">
        <v>2431</v>
      </c>
      <c r="C111" s="944"/>
      <c r="D111" s="922">
        <v>16</v>
      </c>
      <c r="E111" s="923"/>
    </row>
    <row r="112" spans="1:5" ht="21" customHeight="1" x14ac:dyDescent="0.25">
      <c r="A112" s="190"/>
      <c r="B112" s="944" t="s">
        <v>2432</v>
      </c>
      <c r="C112" s="944"/>
      <c r="D112" s="922">
        <v>14</v>
      </c>
      <c r="E112" s="923"/>
    </row>
    <row r="113" spans="1:5" ht="18" customHeight="1" x14ac:dyDescent="0.25">
      <c r="A113" s="190"/>
      <c r="B113" s="944" t="s">
        <v>2433</v>
      </c>
      <c r="C113" s="944"/>
      <c r="D113" s="922">
        <v>10</v>
      </c>
      <c r="E113" s="923"/>
    </row>
    <row r="114" spans="1:5" ht="36" customHeight="1" x14ac:dyDescent="0.25">
      <c r="A114" s="190"/>
      <c r="B114" s="944" t="s">
        <v>2434</v>
      </c>
      <c r="C114" s="944"/>
      <c r="D114" s="922">
        <v>6</v>
      </c>
      <c r="E114" s="923"/>
    </row>
    <row r="115" spans="1:5" ht="34.5" customHeight="1" x14ac:dyDescent="0.25">
      <c r="A115" s="190"/>
      <c r="B115" s="944" t="s">
        <v>2435</v>
      </c>
      <c r="C115" s="944"/>
      <c r="D115" s="922">
        <v>2</v>
      </c>
      <c r="E115" s="923"/>
    </row>
    <row r="116" spans="1:5" ht="24" customHeight="1" x14ac:dyDescent="0.25">
      <c r="A116" s="190"/>
      <c r="B116" s="944" t="s">
        <v>2436</v>
      </c>
      <c r="C116" s="944"/>
      <c r="D116" s="922">
        <v>1</v>
      </c>
      <c r="E116" s="923"/>
    </row>
    <row r="117" spans="1:5" ht="15.75" customHeight="1" x14ac:dyDescent="0.25">
      <c r="A117" s="916" t="s">
        <v>2345</v>
      </c>
      <c r="B117" s="917"/>
      <c r="C117" s="917"/>
      <c r="D117" s="917"/>
      <c r="E117" s="918"/>
    </row>
    <row r="118" spans="1:5" ht="19.5" customHeight="1" thickBot="1" x14ac:dyDescent="0.3">
      <c r="A118" s="940" t="s">
        <v>2452</v>
      </c>
      <c r="B118" s="941"/>
      <c r="C118" s="941"/>
      <c r="D118" s="949"/>
      <c r="E118" s="950"/>
    </row>
    <row r="119" spans="1:5" x14ac:dyDescent="0.25">
      <c r="A119" s="528" t="s">
        <v>6</v>
      </c>
      <c r="B119" s="951" t="s">
        <v>2389</v>
      </c>
      <c r="C119" s="951"/>
      <c r="D119" s="951"/>
      <c r="E119" s="952"/>
    </row>
    <row r="120" spans="1:5" x14ac:dyDescent="0.25">
      <c r="A120" s="525" t="s">
        <v>211</v>
      </c>
      <c r="B120" s="931" t="s">
        <v>2346</v>
      </c>
      <c r="C120" s="931"/>
      <c r="D120" s="931"/>
      <c r="E120" s="932"/>
    </row>
    <row r="121" spans="1:5" x14ac:dyDescent="0.25">
      <c r="A121" s="222"/>
      <c r="B121" s="906" t="s">
        <v>2437</v>
      </c>
      <c r="C121" s="906"/>
      <c r="D121" s="922">
        <v>20</v>
      </c>
      <c r="E121" s="923"/>
    </row>
    <row r="122" spans="1:5" x14ac:dyDescent="0.25">
      <c r="A122" s="222"/>
      <c r="B122" s="906" t="s">
        <v>2438</v>
      </c>
      <c r="C122" s="906"/>
      <c r="D122" s="922">
        <v>10</v>
      </c>
      <c r="E122" s="923"/>
    </row>
    <row r="123" spans="1:5" x14ac:dyDescent="0.25">
      <c r="A123" s="222"/>
      <c r="B123" s="906" t="s">
        <v>2439</v>
      </c>
      <c r="C123" s="906"/>
      <c r="D123" s="922">
        <v>6</v>
      </c>
      <c r="E123" s="923"/>
    </row>
    <row r="124" spans="1:5" x14ac:dyDescent="0.25">
      <c r="A124" s="222"/>
      <c r="B124" s="906" t="s">
        <v>2440</v>
      </c>
      <c r="C124" s="906"/>
      <c r="D124" s="922">
        <v>4</v>
      </c>
      <c r="E124" s="923"/>
    </row>
    <row r="125" spans="1:5" x14ac:dyDescent="0.25">
      <c r="A125" s="222"/>
      <c r="B125" s="906" t="s">
        <v>2441</v>
      </c>
      <c r="C125" s="906"/>
      <c r="D125" s="922">
        <v>1</v>
      </c>
      <c r="E125" s="923"/>
    </row>
    <row r="126" spans="1:5" x14ac:dyDescent="0.25">
      <c r="A126" s="521" t="s">
        <v>212</v>
      </c>
      <c r="B126" s="931" t="s">
        <v>2347</v>
      </c>
      <c r="C126" s="931"/>
      <c r="D126" s="931"/>
      <c r="E126" s="932"/>
    </row>
    <row r="127" spans="1:5" x14ac:dyDescent="0.25">
      <c r="A127" s="190"/>
      <c r="B127" s="906" t="s">
        <v>2442</v>
      </c>
      <c r="C127" s="906"/>
      <c r="D127" s="922">
        <v>10</v>
      </c>
      <c r="E127" s="923"/>
    </row>
    <row r="128" spans="1:5" x14ac:dyDescent="0.25">
      <c r="A128" s="190"/>
      <c r="B128" s="906" t="s">
        <v>2443</v>
      </c>
      <c r="C128" s="906"/>
      <c r="D128" s="922">
        <v>5</v>
      </c>
      <c r="E128" s="923"/>
    </row>
    <row r="129" spans="1:5" x14ac:dyDescent="0.25">
      <c r="A129" s="190"/>
      <c r="B129" s="906" t="s">
        <v>2444</v>
      </c>
      <c r="C129" s="906"/>
      <c r="D129" s="922">
        <v>1</v>
      </c>
      <c r="E129" s="923"/>
    </row>
    <row r="130" spans="1:5" ht="16.5" thickBot="1" x14ac:dyDescent="0.3">
      <c r="A130" s="953" t="s">
        <v>2348</v>
      </c>
      <c r="B130" s="954"/>
      <c r="C130" s="954"/>
      <c r="D130" s="937"/>
      <c r="E130" s="938"/>
    </row>
    <row r="131" spans="1:5" x14ac:dyDescent="0.25">
      <c r="A131" s="529" t="s">
        <v>7</v>
      </c>
      <c r="B131" s="928" t="s">
        <v>2391</v>
      </c>
      <c r="C131" s="928"/>
      <c r="D131" s="530" t="s">
        <v>2349</v>
      </c>
      <c r="E131" s="531" t="s">
        <v>2350</v>
      </c>
    </row>
    <row r="132" spans="1:5" ht="19.5" customHeight="1" x14ac:dyDescent="0.25">
      <c r="A132" s="190" t="s">
        <v>199</v>
      </c>
      <c r="B132" s="723" t="s">
        <v>2351</v>
      </c>
      <c r="C132" s="723"/>
      <c r="D132" s="512" t="s">
        <v>2453</v>
      </c>
      <c r="E132" s="545"/>
    </row>
    <row r="133" spans="1:5" x14ac:dyDescent="0.25">
      <c r="A133" s="190" t="s">
        <v>200</v>
      </c>
      <c r="B133" s="939" t="s">
        <v>2352</v>
      </c>
      <c r="C133" s="939"/>
      <c r="D133" s="512" t="s">
        <v>2453</v>
      </c>
      <c r="E133" s="545"/>
    </row>
    <row r="134" spans="1:5" x14ac:dyDescent="0.25">
      <c r="A134" s="190" t="s">
        <v>201</v>
      </c>
      <c r="B134" s="939" t="s">
        <v>2353</v>
      </c>
      <c r="C134" s="939"/>
      <c r="D134" s="512" t="s">
        <v>2454</v>
      </c>
      <c r="E134" s="545"/>
    </row>
    <row r="135" spans="1:5" ht="16.5" thickBot="1" x14ac:dyDescent="0.3">
      <c r="A135" s="940" t="s">
        <v>2455</v>
      </c>
      <c r="B135" s="941"/>
      <c r="C135" s="941"/>
      <c r="D135" s="942"/>
      <c r="E135" s="943"/>
    </row>
    <row r="136" spans="1:5" x14ac:dyDescent="0.25">
      <c r="A136" s="529" t="s">
        <v>8</v>
      </c>
      <c r="B136" s="945" t="s">
        <v>2390</v>
      </c>
      <c r="C136" s="945"/>
      <c r="D136" s="945"/>
      <c r="E136" s="946"/>
    </row>
    <row r="137" spans="1:5" x14ac:dyDescent="0.25">
      <c r="A137" s="521" t="s">
        <v>2354</v>
      </c>
      <c r="B137" s="931" t="s">
        <v>2355</v>
      </c>
      <c r="C137" s="931"/>
      <c r="D137" s="931"/>
      <c r="E137" s="932"/>
    </row>
    <row r="138" spans="1:5" x14ac:dyDescent="0.25">
      <c r="A138" s="225"/>
      <c r="B138" s="933" t="s">
        <v>2356</v>
      </c>
      <c r="C138" s="933"/>
      <c r="D138" s="519" t="s">
        <v>2325</v>
      </c>
      <c r="E138" s="520" t="s">
        <v>2326</v>
      </c>
    </row>
    <row r="139" spans="1:5" x14ac:dyDescent="0.25">
      <c r="A139" s="190"/>
      <c r="B139" s="906" t="s">
        <v>2357</v>
      </c>
      <c r="C139" s="906"/>
      <c r="D139" s="544">
        <v>20</v>
      </c>
      <c r="E139" s="545">
        <v>16</v>
      </c>
    </row>
    <row r="140" spans="1:5" x14ac:dyDescent="0.25">
      <c r="A140" s="190"/>
      <c r="B140" s="906" t="s">
        <v>2358</v>
      </c>
      <c r="C140" s="906"/>
      <c r="D140" s="544">
        <v>16</v>
      </c>
      <c r="E140" s="545">
        <v>12</v>
      </c>
    </row>
    <row r="141" spans="1:5" x14ac:dyDescent="0.25">
      <c r="A141" s="190"/>
      <c r="B141" s="906" t="s">
        <v>2359</v>
      </c>
      <c r="C141" s="906"/>
      <c r="D141" s="544">
        <v>12</v>
      </c>
      <c r="E141" s="545">
        <v>8</v>
      </c>
    </row>
    <row r="142" spans="1:5" x14ac:dyDescent="0.25">
      <c r="A142" s="190"/>
      <c r="B142" s="906" t="s">
        <v>2360</v>
      </c>
      <c r="C142" s="906"/>
      <c r="D142" s="544">
        <v>8</v>
      </c>
      <c r="E142" s="545">
        <v>6</v>
      </c>
    </row>
    <row r="143" spans="1:5" x14ac:dyDescent="0.25">
      <c r="A143" s="190"/>
      <c r="B143" s="906" t="s">
        <v>2361</v>
      </c>
      <c r="C143" s="906"/>
      <c r="D143" s="544">
        <v>6</v>
      </c>
      <c r="E143" s="545">
        <v>4</v>
      </c>
    </row>
    <row r="144" spans="1:5" x14ac:dyDescent="0.25">
      <c r="A144" s="934" t="s">
        <v>2362</v>
      </c>
      <c r="B144" s="935"/>
      <c r="C144" s="935"/>
      <c r="D144" s="935"/>
      <c r="E144" s="936"/>
    </row>
    <row r="145" spans="1:5" x14ac:dyDescent="0.25">
      <c r="A145" s="225"/>
      <c r="B145" s="933" t="s">
        <v>2363</v>
      </c>
      <c r="C145" s="933"/>
      <c r="D145" s="519" t="s">
        <v>2325</v>
      </c>
      <c r="E145" s="520" t="s">
        <v>2326</v>
      </c>
    </row>
    <row r="146" spans="1:5" x14ac:dyDescent="0.25">
      <c r="A146" s="190"/>
      <c r="B146" s="906" t="s">
        <v>2357</v>
      </c>
      <c r="C146" s="906"/>
      <c r="D146" s="544">
        <v>20</v>
      </c>
      <c r="E146" s="545">
        <v>16</v>
      </c>
    </row>
    <row r="147" spans="1:5" x14ac:dyDescent="0.25">
      <c r="A147" s="190"/>
      <c r="B147" s="906" t="s">
        <v>2358</v>
      </c>
      <c r="C147" s="906"/>
      <c r="D147" s="544">
        <v>16</v>
      </c>
      <c r="E147" s="545">
        <v>12</v>
      </c>
    </row>
    <row r="148" spans="1:5" x14ac:dyDescent="0.25">
      <c r="A148" s="190"/>
      <c r="B148" s="906" t="s">
        <v>2364</v>
      </c>
      <c r="C148" s="906"/>
      <c r="D148" s="544">
        <v>10</v>
      </c>
      <c r="E148" s="545">
        <v>8</v>
      </c>
    </row>
    <row r="149" spans="1:5" x14ac:dyDescent="0.25">
      <c r="A149" s="190"/>
      <c r="B149" s="906" t="s">
        <v>2365</v>
      </c>
      <c r="C149" s="906"/>
      <c r="D149" s="544">
        <v>6</v>
      </c>
      <c r="E149" s="545">
        <v>4</v>
      </c>
    </row>
    <row r="150" spans="1:5" x14ac:dyDescent="0.25">
      <c r="A150" s="190"/>
      <c r="B150" s="906" t="s">
        <v>2366</v>
      </c>
      <c r="C150" s="906"/>
      <c r="D150" s="544">
        <v>4</v>
      </c>
      <c r="E150" s="545">
        <v>2</v>
      </c>
    </row>
    <row r="151" spans="1:5" x14ac:dyDescent="0.25">
      <c r="A151" s="934" t="s">
        <v>2362</v>
      </c>
      <c r="B151" s="935"/>
      <c r="C151" s="935"/>
      <c r="D151" s="935"/>
      <c r="E151" s="936"/>
    </row>
    <row r="152" spans="1:5" x14ac:dyDescent="0.25">
      <c r="A152" s="225"/>
      <c r="B152" s="933" t="s">
        <v>2367</v>
      </c>
      <c r="C152" s="933"/>
      <c r="D152" s="519" t="s">
        <v>2325</v>
      </c>
      <c r="E152" s="520" t="s">
        <v>2326</v>
      </c>
    </row>
    <row r="153" spans="1:5" x14ac:dyDescent="0.25">
      <c r="A153" s="190"/>
      <c r="B153" s="906" t="s">
        <v>2357</v>
      </c>
      <c r="C153" s="906"/>
      <c r="D153" s="544">
        <v>20</v>
      </c>
      <c r="E153" s="545">
        <v>16</v>
      </c>
    </row>
    <row r="154" spans="1:5" x14ac:dyDescent="0.25">
      <c r="A154" s="190"/>
      <c r="B154" s="906" t="s">
        <v>2358</v>
      </c>
      <c r="C154" s="906"/>
      <c r="D154" s="544">
        <v>16</v>
      </c>
      <c r="E154" s="545">
        <v>10</v>
      </c>
    </row>
    <row r="155" spans="1:5" x14ac:dyDescent="0.25">
      <c r="A155" s="190"/>
      <c r="B155" s="906" t="s">
        <v>2359</v>
      </c>
      <c r="C155" s="906"/>
      <c r="D155" s="544">
        <v>10</v>
      </c>
      <c r="E155" s="545">
        <v>6</v>
      </c>
    </row>
    <row r="156" spans="1:5" x14ac:dyDescent="0.25">
      <c r="A156" s="934" t="s">
        <v>2368</v>
      </c>
      <c r="B156" s="935"/>
      <c r="C156" s="935"/>
      <c r="D156" s="935"/>
      <c r="E156" s="936"/>
    </row>
    <row r="157" spans="1:5" x14ac:dyDescent="0.25">
      <c r="A157" s="934" t="s">
        <v>2369</v>
      </c>
      <c r="B157" s="935"/>
      <c r="C157" s="935"/>
      <c r="D157" s="935"/>
      <c r="E157" s="936"/>
    </row>
    <row r="158" spans="1:5" x14ac:dyDescent="0.25">
      <c r="A158" s="225"/>
      <c r="B158" s="933" t="s">
        <v>2370</v>
      </c>
      <c r="C158" s="933"/>
      <c r="D158" s="519" t="s">
        <v>2325</v>
      </c>
      <c r="E158" s="520" t="s">
        <v>2326</v>
      </c>
    </row>
    <row r="159" spans="1:5" x14ac:dyDescent="0.25">
      <c r="A159" s="190"/>
      <c r="B159" s="939" t="s">
        <v>2357</v>
      </c>
      <c r="C159" s="939"/>
      <c r="D159" s="544">
        <v>20</v>
      </c>
      <c r="E159" s="545">
        <v>16</v>
      </c>
    </row>
    <row r="160" spans="1:5" x14ac:dyDescent="0.25">
      <c r="A160" s="190"/>
      <c r="B160" s="939" t="s">
        <v>2358</v>
      </c>
      <c r="C160" s="939"/>
      <c r="D160" s="544">
        <v>16</v>
      </c>
      <c r="E160" s="545">
        <v>10</v>
      </c>
    </row>
    <row r="161" spans="1:5" x14ac:dyDescent="0.25">
      <c r="A161" s="190"/>
      <c r="B161" s="939" t="s">
        <v>2359</v>
      </c>
      <c r="C161" s="939"/>
      <c r="D161" s="544">
        <v>10</v>
      </c>
      <c r="E161" s="545">
        <v>6</v>
      </c>
    </row>
    <row r="162" spans="1:5" x14ac:dyDescent="0.25">
      <c r="A162" s="934" t="s">
        <v>2368</v>
      </c>
      <c r="B162" s="935"/>
      <c r="C162" s="935"/>
      <c r="D162" s="935"/>
      <c r="E162" s="936"/>
    </row>
    <row r="163" spans="1:5" x14ac:dyDescent="0.25">
      <c r="A163" s="521" t="s">
        <v>216</v>
      </c>
      <c r="B163" s="931" t="s">
        <v>2371</v>
      </c>
      <c r="C163" s="931"/>
      <c r="D163" s="931"/>
      <c r="E163" s="932"/>
    </row>
    <row r="164" spans="1:5" x14ac:dyDescent="0.25">
      <c r="A164" s="225"/>
      <c r="B164" s="933" t="s">
        <v>2372</v>
      </c>
      <c r="C164" s="933"/>
      <c r="D164" s="519" t="s">
        <v>2325</v>
      </c>
      <c r="E164" s="520" t="s">
        <v>2326</v>
      </c>
    </row>
    <row r="165" spans="1:5" x14ac:dyDescent="0.25">
      <c r="A165" s="190"/>
      <c r="B165" s="906" t="s">
        <v>2357</v>
      </c>
      <c r="C165" s="906"/>
      <c r="D165" s="544">
        <v>100</v>
      </c>
      <c r="E165" s="545">
        <v>50</v>
      </c>
    </row>
    <row r="166" spans="1:5" x14ac:dyDescent="0.25">
      <c r="A166" s="190"/>
      <c r="B166" s="906" t="s">
        <v>2358</v>
      </c>
      <c r="C166" s="906"/>
      <c r="D166" s="544">
        <v>80</v>
      </c>
      <c r="E166" s="545">
        <v>40</v>
      </c>
    </row>
    <row r="167" spans="1:5" x14ac:dyDescent="0.25">
      <c r="A167" s="190"/>
      <c r="B167" s="906" t="s">
        <v>2364</v>
      </c>
      <c r="C167" s="906"/>
      <c r="D167" s="544">
        <v>60</v>
      </c>
      <c r="E167" s="545">
        <v>30</v>
      </c>
    </row>
    <row r="168" spans="1:5" x14ac:dyDescent="0.25">
      <c r="A168" s="190"/>
      <c r="B168" s="906" t="s">
        <v>2365</v>
      </c>
      <c r="C168" s="906"/>
      <c r="D168" s="544">
        <v>40</v>
      </c>
      <c r="E168" s="545">
        <v>20</v>
      </c>
    </row>
    <row r="169" spans="1:5" x14ac:dyDescent="0.25">
      <c r="A169" s="190"/>
      <c r="B169" s="906" t="s">
        <v>2373</v>
      </c>
      <c r="C169" s="906"/>
      <c r="D169" s="544">
        <v>20</v>
      </c>
      <c r="E169" s="545">
        <v>10</v>
      </c>
    </row>
    <row r="170" spans="1:5" x14ac:dyDescent="0.25">
      <c r="A170" s="190"/>
      <c r="B170" s="906" t="s">
        <v>2374</v>
      </c>
      <c r="C170" s="906"/>
      <c r="D170" s="544">
        <v>10</v>
      </c>
      <c r="E170" s="545">
        <v>5</v>
      </c>
    </row>
    <row r="171" spans="1:5" x14ac:dyDescent="0.25">
      <c r="A171" s="225"/>
      <c r="B171" s="933" t="s">
        <v>2375</v>
      </c>
      <c r="C171" s="933"/>
      <c r="D171" s="933"/>
      <c r="E171" s="947"/>
    </row>
    <row r="172" spans="1:5" x14ac:dyDescent="0.25">
      <c r="A172" s="190"/>
      <c r="B172" s="939" t="s">
        <v>2376</v>
      </c>
      <c r="C172" s="939"/>
      <c r="D172" s="939"/>
      <c r="E172" s="948"/>
    </row>
    <row r="173" spans="1:5" x14ac:dyDescent="0.25">
      <c r="A173" s="190"/>
      <c r="B173" s="906" t="s">
        <v>2377</v>
      </c>
      <c r="C173" s="906"/>
      <c r="D173" s="922">
        <v>100</v>
      </c>
      <c r="E173" s="923"/>
    </row>
    <row r="174" spans="1:5" x14ac:dyDescent="0.25">
      <c r="A174" s="190"/>
      <c r="B174" s="906" t="s">
        <v>2378</v>
      </c>
      <c r="C174" s="906"/>
      <c r="D174" s="922">
        <v>80</v>
      </c>
      <c r="E174" s="923"/>
    </row>
    <row r="175" spans="1:5" x14ac:dyDescent="0.25">
      <c r="A175" s="190"/>
      <c r="B175" s="906" t="s">
        <v>2379</v>
      </c>
      <c r="C175" s="906"/>
      <c r="D175" s="922">
        <v>60</v>
      </c>
      <c r="E175" s="923"/>
    </row>
    <row r="176" spans="1:5" x14ac:dyDescent="0.25">
      <c r="A176" s="190"/>
      <c r="B176" s="906" t="s">
        <v>2380</v>
      </c>
      <c r="C176" s="906"/>
      <c r="D176" s="922">
        <v>40</v>
      </c>
      <c r="E176" s="923"/>
    </row>
    <row r="177" spans="1:5" x14ac:dyDescent="0.25">
      <c r="A177" s="190"/>
      <c r="B177" s="906" t="s">
        <v>2381</v>
      </c>
      <c r="C177" s="906"/>
      <c r="D177" s="922">
        <v>20</v>
      </c>
      <c r="E177" s="923"/>
    </row>
    <row r="178" spans="1:5" x14ac:dyDescent="0.25">
      <c r="A178" s="190"/>
      <c r="B178" s="906" t="s">
        <v>2382</v>
      </c>
      <c r="C178" s="906"/>
      <c r="D178" s="922">
        <v>10</v>
      </c>
      <c r="E178" s="923"/>
    </row>
    <row r="179" spans="1:5" x14ac:dyDescent="0.25">
      <c r="A179" s="225"/>
      <c r="B179" s="933" t="s">
        <v>2383</v>
      </c>
      <c r="C179" s="933"/>
      <c r="D179" s="933"/>
      <c r="E179" s="947"/>
    </row>
    <row r="180" spans="1:5" x14ac:dyDescent="0.25">
      <c r="A180" s="190"/>
      <c r="B180" s="906" t="s">
        <v>2377</v>
      </c>
      <c r="C180" s="906"/>
      <c r="D180" s="922">
        <v>80</v>
      </c>
      <c r="E180" s="923"/>
    </row>
    <row r="181" spans="1:5" x14ac:dyDescent="0.25">
      <c r="A181" s="190"/>
      <c r="B181" s="906" t="s">
        <v>2378</v>
      </c>
      <c r="C181" s="906"/>
      <c r="D181" s="922">
        <v>70</v>
      </c>
      <c r="E181" s="923"/>
    </row>
    <row r="182" spans="1:5" x14ac:dyDescent="0.25">
      <c r="A182" s="190"/>
      <c r="B182" s="906" t="s">
        <v>2379</v>
      </c>
      <c r="C182" s="906"/>
      <c r="D182" s="922">
        <v>60</v>
      </c>
      <c r="E182" s="923"/>
    </row>
    <row r="183" spans="1:5" x14ac:dyDescent="0.25">
      <c r="A183" s="190"/>
      <c r="B183" s="906" t="s">
        <v>2380</v>
      </c>
      <c r="C183" s="906"/>
      <c r="D183" s="922">
        <v>40</v>
      </c>
      <c r="E183" s="923"/>
    </row>
    <row r="184" spans="1:5" x14ac:dyDescent="0.25">
      <c r="A184" s="190"/>
      <c r="B184" s="906" t="s">
        <v>2381</v>
      </c>
      <c r="C184" s="906"/>
      <c r="D184" s="922">
        <v>20</v>
      </c>
      <c r="E184" s="923"/>
    </row>
    <row r="185" spans="1:5" x14ac:dyDescent="0.25">
      <c r="A185" s="190"/>
      <c r="B185" s="906" t="s">
        <v>2382</v>
      </c>
      <c r="C185" s="906"/>
      <c r="D185" s="922">
        <v>10</v>
      </c>
      <c r="E185" s="923"/>
    </row>
    <row r="186" spans="1:5" ht="30.75" customHeight="1" x14ac:dyDescent="0.25">
      <c r="A186" s="225"/>
      <c r="B186" s="929" t="s">
        <v>2456</v>
      </c>
      <c r="C186" s="929"/>
      <c r="D186" s="929"/>
      <c r="E186" s="930"/>
    </row>
    <row r="187" spans="1:5" x14ac:dyDescent="0.25">
      <c r="A187" s="190"/>
      <c r="B187" s="906" t="s">
        <v>2377</v>
      </c>
      <c r="C187" s="906"/>
      <c r="D187" s="922">
        <v>60</v>
      </c>
      <c r="E187" s="923"/>
    </row>
    <row r="188" spans="1:5" x14ac:dyDescent="0.25">
      <c r="A188" s="190"/>
      <c r="B188" s="906" t="s">
        <v>2378</v>
      </c>
      <c r="C188" s="906"/>
      <c r="D188" s="922">
        <v>50</v>
      </c>
      <c r="E188" s="923"/>
    </row>
    <row r="189" spans="1:5" x14ac:dyDescent="0.25">
      <c r="A189" s="190"/>
      <c r="B189" s="906" t="s">
        <v>2379</v>
      </c>
      <c r="C189" s="906"/>
      <c r="D189" s="922">
        <v>40</v>
      </c>
      <c r="E189" s="923"/>
    </row>
    <row r="190" spans="1:5" x14ac:dyDescent="0.25">
      <c r="A190" s="190"/>
      <c r="B190" s="906" t="s">
        <v>2380</v>
      </c>
      <c r="C190" s="906"/>
      <c r="D190" s="922">
        <v>20</v>
      </c>
      <c r="E190" s="923"/>
    </row>
    <row r="191" spans="1:5" x14ac:dyDescent="0.25">
      <c r="A191" s="190"/>
      <c r="B191" s="906" t="s">
        <v>2381</v>
      </c>
      <c r="C191" s="906"/>
      <c r="D191" s="922">
        <v>10</v>
      </c>
      <c r="E191" s="923"/>
    </row>
    <row r="192" spans="1:5" x14ac:dyDescent="0.25">
      <c r="A192" s="190"/>
      <c r="B192" s="906" t="s">
        <v>2382</v>
      </c>
      <c r="C192" s="906"/>
      <c r="D192" s="922">
        <v>5</v>
      </c>
      <c r="E192" s="923"/>
    </row>
    <row r="193" spans="1:5" ht="15.75" customHeight="1" x14ac:dyDescent="0.25">
      <c r="A193" s="225"/>
      <c r="B193" s="929" t="s">
        <v>2384</v>
      </c>
      <c r="C193" s="929"/>
      <c r="D193" s="929"/>
      <c r="E193" s="930"/>
    </row>
    <row r="194" spans="1:5" x14ac:dyDescent="0.25">
      <c r="A194" s="190"/>
      <c r="B194" s="906" t="s">
        <v>2377</v>
      </c>
      <c r="C194" s="906"/>
      <c r="D194" s="922">
        <v>50</v>
      </c>
      <c r="E194" s="923"/>
    </row>
    <row r="195" spans="1:5" x14ac:dyDescent="0.25">
      <c r="A195" s="190"/>
      <c r="B195" s="906" t="s">
        <v>2378</v>
      </c>
      <c r="C195" s="906"/>
      <c r="D195" s="922">
        <v>40</v>
      </c>
      <c r="E195" s="923"/>
    </row>
    <row r="196" spans="1:5" x14ac:dyDescent="0.25">
      <c r="A196" s="190"/>
      <c r="B196" s="906" t="s">
        <v>2379</v>
      </c>
      <c r="C196" s="906"/>
      <c r="D196" s="922">
        <v>30</v>
      </c>
      <c r="E196" s="923"/>
    </row>
    <row r="197" spans="1:5" x14ac:dyDescent="0.25">
      <c r="A197" s="190"/>
      <c r="B197" s="906" t="s">
        <v>2380</v>
      </c>
      <c r="C197" s="906"/>
      <c r="D197" s="922">
        <v>20</v>
      </c>
      <c r="E197" s="923"/>
    </row>
    <row r="198" spans="1:5" x14ac:dyDescent="0.25">
      <c r="A198" s="190"/>
      <c r="B198" s="906" t="s">
        <v>2381</v>
      </c>
      <c r="C198" s="906"/>
      <c r="D198" s="922">
        <v>10</v>
      </c>
      <c r="E198" s="923"/>
    </row>
    <row r="199" spans="1:5" x14ac:dyDescent="0.25">
      <c r="A199" s="190"/>
      <c r="B199" s="906" t="s">
        <v>2382</v>
      </c>
      <c r="C199" s="906"/>
      <c r="D199" s="922">
        <v>5</v>
      </c>
      <c r="E199" s="923"/>
    </row>
    <row r="200" spans="1:5" x14ac:dyDescent="0.25">
      <c r="A200" s="225"/>
      <c r="B200" s="933" t="s">
        <v>2385</v>
      </c>
      <c r="C200" s="933"/>
      <c r="D200" s="933"/>
      <c r="E200" s="947"/>
    </row>
    <row r="201" spans="1:5" x14ac:dyDescent="0.25">
      <c r="A201" s="190"/>
      <c r="B201" s="906" t="s">
        <v>2377</v>
      </c>
      <c r="C201" s="906"/>
      <c r="D201" s="922">
        <v>40</v>
      </c>
      <c r="E201" s="923"/>
    </row>
    <row r="202" spans="1:5" x14ac:dyDescent="0.25">
      <c r="A202" s="190"/>
      <c r="B202" s="906" t="s">
        <v>2378</v>
      </c>
      <c r="C202" s="906"/>
      <c r="D202" s="922">
        <v>30</v>
      </c>
      <c r="E202" s="923"/>
    </row>
    <row r="203" spans="1:5" x14ac:dyDescent="0.25">
      <c r="A203" s="190"/>
      <c r="B203" s="906" t="s">
        <v>2379</v>
      </c>
      <c r="C203" s="906"/>
      <c r="D203" s="922">
        <v>20</v>
      </c>
      <c r="E203" s="923"/>
    </row>
    <row r="204" spans="1:5" x14ac:dyDescent="0.25">
      <c r="A204" s="190"/>
      <c r="B204" s="906" t="s">
        <v>2380</v>
      </c>
      <c r="C204" s="906"/>
      <c r="D204" s="922">
        <v>10</v>
      </c>
      <c r="E204" s="923"/>
    </row>
    <row r="205" spans="1:5" x14ac:dyDescent="0.25">
      <c r="A205" s="190"/>
      <c r="B205" s="906" t="s">
        <v>2381</v>
      </c>
      <c r="C205" s="906"/>
      <c r="D205" s="922">
        <v>5</v>
      </c>
      <c r="E205" s="923"/>
    </row>
    <row r="206" spans="1:5" x14ac:dyDescent="0.25">
      <c r="A206" s="190"/>
      <c r="B206" s="906" t="s">
        <v>2382</v>
      </c>
      <c r="C206" s="906"/>
      <c r="D206" s="922">
        <v>2</v>
      </c>
      <c r="E206" s="923"/>
    </row>
    <row r="207" spans="1:5" ht="18.75" customHeight="1" x14ac:dyDescent="0.25">
      <c r="A207" s="916" t="s">
        <v>2386</v>
      </c>
      <c r="B207" s="917"/>
      <c r="C207" s="917"/>
      <c r="D207" s="917"/>
      <c r="E207" s="918"/>
    </row>
    <row r="208" spans="1:5" ht="21.75" customHeight="1" x14ac:dyDescent="0.25">
      <c r="A208" s="916" t="s">
        <v>2387</v>
      </c>
      <c r="B208" s="917"/>
      <c r="C208" s="917"/>
      <c r="D208" s="917"/>
      <c r="E208" s="918"/>
    </row>
    <row r="209" spans="1:5" ht="16.5" thickBot="1" x14ac:dyDescent="0.3">
      <c r="A209" s="924" t="s">
        <v>2464</v>
      </c>
      <c r="B209" s="925"/>
      <c r="C209" s="925"/>
      <c r="D209" s="926"/>
      <c r="E209" s="927"/>
    </row>
    <row r="210" spans="1:5" ht="40.5" customHeight="1" thickBot="1" x14ac:dyDescent="0.3">
      <c r="A210" s="919" t="s">
        <v>2450</v>
      </c>
      <c r="B210" s="920"/>
      <c r="C210" s="920"/>
      <c r="D210" s="920"/>
      <c r="E210" s="921"/>
    </row>
    <row r="211" spans="1:5" ht="16.5" thickBot="1" x14ac:dyDescent="0.3"/>
    <row r="212" spans="1:5" s="533" customFormat="1" x14ac:dyDescent="0.25">
      <c r="A212" s="526" t="s">
        <v>17</v>
      </c>
      <c r="B212" s="890" t="s">
        <v>2318</v>
      </c>
      <c r="C212" s="891"/>
      <c r="D212" s="892"/>
      <c r="E212" s="551" t="s">
        <v>2306</v>
      </c>
    </row>
    <row r="213" spans="1:5" x14ac:dyDescent="0.25">
      <c r="A213" s="535" t="s">
        <v>1</v>
      </c>
      <c r="B213" s="893" t="s">
        <v>2463</v>
      </c>
      <c r="C213" s="894"/>
      <c r="D213" s="895"/>
      <c r="E213" s="538"/>
    </row>
    <row r="214" spans="1:5" x14ac:dyDescent="0.25">
      <c r="A214" s="535" t="s">
        <v>2</v>
      </c>
      <c r="B214" s="893" t="s">
        <v>2469</v>
      </c>
      <c r="C214" s="894"/>
      <c r="D214" s="895"/>
      <c r="E214" s="538"/>
    </row>
    <row r="215" spans="1:5" x14ac:dyDescent="0.25">
      <c r="A215" s="535" t="s">
        <v>3</v>
      </c>
      <c r="B215" s="893" t="s">
        <v>2470</v>
      </c>
      <c r="C215" s="894"/>
      <c r="D215" s="895"/>
      <c r="E215" s="538"/>
    </row>
    <row r="216" spans="1:5" x14ac:dyDescent="0.25">
      <c r="A216" s="535" t="s">
        <v>4</v>
      </c>
      <c r="B216" s="893" t="s">
        <v>2467</v>
      </c>
      <c r="C216" s="894"/>
      <c r="D216" s="895"/>
      <c r="E216" s="538"/>
    </row>
    <row r="217" spans="1:5" x14ac:dyDescent="0.25">
      <c r="A217" s="535" t="s">
        <v>6</v>
      </c>
      <c r="B217" s="893" t="s">
        <v>2468</v>
      </c>
      <c r="C217" s="894"/>
      <c r="D217" s="895"/>
      <c r="E217" s="538"/>
    </row>
    <row r="218" spans="1:5" x14ac:dyDescent="0.25">
      <c r="A218" s="535" t="s">
        <v>7</v>
      </c>
      <c r="B218" s="893" t="s">
        <v>2466</v>
      </c>
      <c r="C218" s="894"/>
      <c r="D218" s="895"/>
      <c r="E218" s="538"/>
    </row>
    <row r="219" spans="1:5" x14ac:dyDescent="0.25">
      <c r="A219" s="535" t="s">
        <v>8</v>
      </c>
      <c r="B219" s="893" t="s">
        <v>2465</v>
      </c>
      <c r="C219" s="894"/>
      <c r="D219" s="895"/>
      <c r="E219" s="538"/>
    </row>
    <row r="220" spans="1:5" ht="16.5" thickBot="1" x14ac:dyDescent="0.3">
      <c r="A220" s="896" t="s">
        <v>2471</v>
      </c>
      <c r="B220" s="897"/>
      <c r="C220" s="897"/>
      <c r="D220" s="898"/>
      <c r="E220" s="534"/>
    </row>
    <row r="221" spans="1:5" ht="16.5" thickBot="1" x14ac:dyDescent="0.3">
      <c r="A221" s="542"/>
      <c r="B221" s="542"/>
      <c r="C221" s="542"/>
      <c r="D221" s="542"/>
      <c r="E221" s="518"/>
    </row>
    <row r="222" spans="1:5" ht="195.75" customHeight="1" thickBot="1" x14ac:dyDescent="0.3">
      <c r="A222" s="900" t="s">
        <v>1450</v>
      </c>
      <c r="B222" s="901"/>
      <c r="C222" s="901"/>
      <c r="D222" s="901"/>
      <c r="E222" s="902"/>
    </row>
    <row r="223" spans="1:5" x14ac:dyDescent="0.25">
      <c r="A223" s="542"/>
      <c r="B223" s="542"/>
      <c r="C223" s="542"/>
      <c r="D223" s="542"/>
      <c r="E223" s="518"/>
    </row>
    <row r="224" spans="1:5" ht="17.25" customHeight="1" x14ac:dyDescent="0.25">
      <c r="A224" s="899" t="s">
        <v>2445</v>
      </c>
      <c r="B224" s="899"/>
      <c r="C224" s="513"/>
      <c r="D224" s="513"/>
      <c r="E224" s="513"/>
    </row>
    <row r="225" spans="1:5" ht="27.75" customHeight="1" x14ac:dyDescent="0.25">
      <c r="A225" s="899"/>
      <c r="B225" s="899"/>
      <c r="C225" s="513" t="s">
        <v>2447</v>
      </c>
      <c r="D225" s="513"/>
      <c r="E225" s="513"/>
    </row>
    <row r="226" spans="1:5" s="517" customFormat="1" ht="14.25" customHeight="1" x14ac:dyDescent="0.25">
      <c r="A226" s="514"/>
      <c r="B226" s="514"/>
      <c r="C226" s="515" t="s">
        <v>2448</v>
      </c>
      <c r="D226" s="516"/>
      <c r="E226" s="516"/>
    </row>
    <row r="227" spans="1:5" ht="14.25" customHeight="1" x14ac:dyDescent="0.25">
      <c r="A227" s="899" t="s">
        <v>2446</v>
      </c>
      <c r="B227" s="899"/>
      <c r="C227" s="513"/>
      <c r="D227" s="513"/>
      <c r="E227" s="513"/>
    </row>
    <row r="228" spans="1:5" ht="30.75" customHeight="1" x14ac:dyDescent="0.25">
      <c r="A228" s="899"/>
      <c r="B228" s="899"/>
      <c r="C228" s="513" t="s">
        <v>2447</v>
      </c>
      <c r="D228" s="513"/>
      <c r="E228" s="513"/>
    </row>
    <row r="229" spans="1:5" s="517" customFormat="1" ht="14.25" customHeight="1" x14ac:dyDescent="0.25">
      <c r="A229" s="514"/>
      <c r="B229" s="514"/>
      <c r="C229" s="516" t="s">
        <v>2448</v>
      </c>
      <c r="D229" s="516"/>
      <c r="E229" s="516"/>
    </row>
    <row r="230" spans="1:5" ht="14.25" customHeight="1" x14ac:dyDescent="0.25">
      <c r="A230" s="899" t="s">
        <v>2446</v>
      </c>
      <c r="B230" s="899"/>
      <c r="C230" s="513"/>
      <c r="D230" s="513"/>
      <c r="E230" s="513"/>
    </row>
    <row r="231" spans="1:5" ht="29.25" customHeight="1" x14ac:dyDescent="0.25">
      <c r="A231" s="899"/>
      <c r="B231" s="899"/>
      <c r="C231" s="513" t="s">
        <v>2447</v>
      </c>
      <c r="D231" s="513"/>
      <c r="E231" s="513"/>
    </row>
    <row r="232" spans="1:5" s="517" customFormat="1" x14ac:dyDescent="0.25">
      <c r="A232" s="889"/>
      <c r="B232" s="889"/>
      <c r="C232" s="517" t="s">
        <v>2449</v>
      </c>
    </row>
  </sheetData>
  <sheetProtection selectLockedCells="1"/>
  <mergeCells count="282">
    <mergeCell ref="B96:C96"/>
    <mergeCell ref="B98:C98"/>
    <mergeCell ref="B99:C99"/>
    <mergeCell ref="B100:C100"/>
    <mergeCell ref="B107:C107"/>
    <mergeCell ref="D107:E107"/>
    <mergeCell ref="B111:C111"/>
    <mergeCell ref="D111:E111"/>
    <mergeCell ref="A108:E108"/>
    <mergeCell ref="D110:E110"/>
    <mergeCell ref="B109:E109"/>
    <mergeCell ref="B110:C110"/>
    <mergeCell ref="B13:C13"/>
    <mergeCell ref="B14:C14"/>
    <mergeCell ref="B18:C18"/>
    <mergeCell ref="B15:C15"/>
    <mergeCell ref="B16:C16"/>
    <mergeCell ref="B17:C17"/>
    <mergeCell ref="A36:B36"/>
    <mergeCell ref="A38:B38"/>
    <mergeCell ref="B95:C95"/>
    <mergeCell ref="B94:C94"/>
    <mergeCell ref="B33:C33"/>
    <mergeCell ref="B26:C26"/>
    <mergeCell ref="B27:C27"/>
    <mergeCell ref="B24:C24"/>
    <mergeCell ref="B25:C25"/>
    <mergeCell ref="B23:C23"/>
    <mergeCell ref="A45:E45"/>
    <mergeCell ref="A35:B35"/>
    <mergeCell ref="A43:B43"/>
    <mergeCell ref="B29:C29"/>
    <mergeCell ref="B30:C30"/>
    <mergeCell ref="B32:C32"/>
    <mergeCell ref="B31:C31"/>
    <mergeCell ref="B91:C91"/>
    <mergeCell ref="A1:E1"/>
    <mergeCell ref="A2:E2"/>
    <mergeCell ref="B8:C8"/>
    <mergeCell ref="B9:C9"/>
    <mergeCell ref="B11:C11"/>
    <mergeCell ref="B7:C7"/>
    <mergeCell ref="B10:C10"/>
    <mergeCell ref="C3:E3"/>
    <mergeCell ref="A3:B3"/>
    <mergeCell ref="A4:B4"/>
    <mergeCell ref="A6:E6"/>
    <mergeCell ref="B93:C93"/>
    <mergeCell ref="B92:C92"/>
    <mergeCell ref="D48:E48"/>
    <mergeCell ref="D49:E49"/>
    <mergeCell ref="B48:C48"/>
    <mergeCell ref="B49:C49"/>
    <mergeCell ref="B47:E47"/>
    <mergeCell ref="B51:E51"/>
    <mergeCell ref="A50:C50"/>
    <mergeCell ref="D50:E50"/>
    <mergeCell ref="A68:C68"/>
    <mergeCell ref="B76:C76"/>
    <mergeCell ref="D68:E68"/>
    <mergeCell ref="B83:C83"/>
    <mergeCell ref="B69:E69"/>
    <mergeCell ref="A77:E77"/>
    <mergeCell ref="B70:C70"/>
    <mergeCell ref="B71:C71"/>
    <mergeCell ref="B73:C73"/>
    <mergeCell ref="B72:C72"/>
    <mergeCell ref="B75:C75"/>
    <mergeCell ref="B74:C74"/>
    <mergeCell ref="B84:E84"/>
    <mergeCell ref="D85:E85"/>
    <mergeCell ref="B139:C139"/>
    <mergeCell ref="B126:E126"/>
    <mergeCell ref="B127:C127"/>
    <mergeCell ref="B128:C128"/>
    <mergeCell ref="B129:C129"/>
    <mergeCell ref="B123:C123"/>
    <mergeCell ref="B124:C124"/>
    <mergeCell ref="B125:C125"/>
    <mergeCell ref="A117:E117"/>
    <mergeCell ref="B136:E136"/>
    <mergeCell ref="B137:E137"/>
    <mergeCell ref="B138:C138"/>
    <mergeCell ref="D125:E125"/>
    <mergeCell ref="D121:E121"/>
    <mergeCell ref="D122:E122"/>
    <mergeCell ref="D123:E123"/>
    <mergeCell ref="D124:E124"/>
    <mergeCell ref="A118:C118"/>
    <mergeCell ref="D118:E118"/>
    <mergeCell ref="B119:E119"/>
    <mergeCell ref="B120:E120"/>
    <mergeCell ref="B121:C121"/>
    <mergeCell ref="B122:C122"/>
    <mergeCell ref="A130:C130"/>
    <mergeCell ref="D198:E198"/>
    <mergeCell ref="B200:E200"/>
    <mergeCell ref="D201:E201"/>
    <mergeCell ref="D202:E202"/>
    <mergeCell ref="D192:E192"/>
    <mergeCell ref="B192:C192"/>
    <mergeCell ref="B193:E193"/>
    <mergeCell ref="B194:C194"/>
    <mergeCell ref="D204:E204"/>
    <mergeCell ref="D194:E194"/>
    <mergeCell ref="D196:E196"/>
    <mergeCell ref="D195:E195"/>
    <mergeCell ref="D197:E197"/>
    <mergeCell ref="D199:E199"/>
    <mergeCell ref="B195:C195"/>
    <mergeCell ref="B196:C196"/>
    <mergeCell ref="B197:C197"/>
    <mergeCell ref="B198:C198"/>
    <mergeCell ref="B199:C199"/>
    <mergeCell ref="D185:E185"/>
    <mergeCell ref="B184:C184"/>
    <mergeCell ref="B185:C185"/>
    <mergeCell ref="B180:C180"/>
    <mergeCell ref="D177:E177"/>
    <mergeCell ref="D178:E178"/>
    <mergeCell ref="B175:C175"/>
    <mergeCell ref="B176:C176"/>
    <mergeCell ref="B158:C158"/>
    <mergeCell ref="B159:C159"/>
    <mergeCell ref="B160:C160"/>
    <mergeCell ref="B161:C161"/>
    <mergeCell ref="A162:E162"/>
    <mergeCell ref="B179:E179"/>
    <mergeCell ref="D180:E180"/>
    <mergeCell ref="D184:E184"/>
    <mergeCell ref="D181:E181"/>
    <mergeCell ref="D182:E182"/>
    <mergeCell ref="D183:E183"/>
    <mergeCell ref="B183:C183"/>
    <mergeCell ref="B169:C169"/>
    <mergeCell ref="B170:C170"/>
    <mergeCell ref="B171:E171"/>
    <mergeCell ref="B172:E172"/>
    <mergeCell ref="D86:E86"/>
    <mergeCell ref="D87:E87"/>
    <mergeCell ref="D88:E88"/>
    <mergeCell ref="D89:E89"/>
    <mergeCell ref="B85:C85"/>
    <mergeCell ref="B87:C87"/>
    <mergeCell ref="B86:C86"/>
    <mergeCell ref="B88:C88"/>
    <mergeCell ref="B89:C89"/>
    <mergeCell ref="B115:C115"/>
    <mergeCell ref="B116:C116"/>
    <mergeCell ref="D116:E116"/>
    <mergeCell ref="B101:C101"/>
    <mergeCell ref="A102:C102"/>
    <mergeCell ref="B103:E103"/>
    <mergeCell ref="B104:E104"/>
    <mergeCell ref="B105:C105"/>
    <mergeCell ref="B106:C106"/>
    <mergeCell ref="D105:E105"/>
    <mergeCell ref="D106:E106"/>
    <mergeCell ref="D102:E102"/>
    <mergeCell ref="B112:C112"/>
    <mergeCell ref="D112:E112"/>
    <mergeCell ref="B113:C113"/>
    <mergeCell ref="D113:E113"/>
    <mergeCell ref="B114:C114"/>
    <mergeCell ref="D114:E114"/>
    <mergeCell ref="D115:E115"/>
    <mergeCell ref="D130:E130"/>
    <mergeCell ref="B132:C132"/>
    <mergeCell ref="B133:C133"/>
    <mergeCell ref="B134:C134"/>
    <mergeCell ref="A135:C135"/>
    <mergeCell ref="D135:E135"/>
    <mergeCell ref="D127:E127"/>
    <mergeCell ref="D128:E128"/>
    <mergeCell ref="D129:E129"/>
    <mergeCell ref="B149:C149"/>
    <mergeCell ref="B150:C150"/>
    <mergeCell ref="A156:E156"/>
    <mergeCell ref="A157:E157"/>
    <mergeCell ref="B152:C152"/>
    <mergeCell ref="B153:C153"/>
    <mergeCell ref="B154:C154"/>
    <mergeCell ref="B155:C155"/>
    <mergeCell ref="B140:C140"/>
    <mergeCell ref="B141:C141"/>
    <mergeCell ref="B142:C142"/>
    <mergeCell ref="B143:C143"/>
    <mergeCell ref="A144:E144"/>
    <mergeCell ref="A151:E151"/>
    <mergeCell ref="B145:C145"/>
    <mergeCell ref="B146:C146"/>
    <mergeCell ref="B147:C147"/>
    <mergeCell ref="B148:C148"/>
    <mergeCell ref="D174:E174"/>
    <mergeCell ref="D175:E175"/>
    <mergeCell ref="B173:C173"/>
    <mergeCell ref="B174:C174"/>
    <mergeCell ref="B163:E163"/>
    <mergeCell ref="B164:C164"/>
    <mergeCell ref="B165:C165"/>
    <mergeCell ref="B166:C166"/>
    <mergeCell ref="B168:C168"/>
    <mergeCell ref="B167:C167"/>
    <mergeCell ref="D191:E191"/>
    <mergeCell ref="B187:C187"/>
    <mergeCell ref="B188:C188"/>
    <mergeCell ref="B189:C189"/>
    <mergeCell ref="B190:C190"/>
    <mergeCell ref="B191:C191"/>
    <mergeCell ref="B66:C66"/>
    <mergeCell ref="B67:C67"/>
    <mergeCell ref="B131:C131"/>
    <mergeCell ref="B79:C79"/>
    <mergeCell ref="B80:C80"/>
    <mergeCell ref="B81:C81"/>
    <mergeCell ref="B82:C82"/>
    <mergeCell ref="B181:C181"/>
    <mergeCell ref="B182:C182"/>
    <mergeCell ref="B186:E186"/>
    <mergeCell ref="D187:E187"/>
    <mergeCell ref="D190:E190"/>
    <mergeCell ref="D189:E189"/>
    <mergeCell ref="D188:E188"/>
    <mergeCell ref="B177:C177"/>
    <mergeCell ref="B178:C178"/>
    <mergeCell ref="D173:E173"/>
    <mergeCell ref="D176:E176"/>
    <mergeCell ref="A208:E208"/>
    <mergeCell ref="A210:E210"/>
    <mergeCell ref="D203:E203"/>
    <mergeCell ref="D206:E206"/>
    <mergeCell ref="D205:E205"/>
    <mergeCell ref="A209:C209"/>
    <mergeCell ref="D209:E209"/>
    <mergeCell ref="B201:C201"/>
    <mergeCell ref="B203:C203"/>
    <mergeCell ref="B202:C202"/>
    <mergeCell ref="B204:C204"/>
    <mergeCell ref="B205:C205"/>
    <mergeCell ref="B206:C206"/>
    <mergeCell ref="A207:E207"/>
    <mergeCell ref="A39:B39"/>
    <mergeCell ref="A41:B41"/>
    <mergeCell ref="A42:B42"/>
    <mergeCell ref="C4:E4"/>
    <mergeCell ref="B63:C63"/>
    <mergeCell ref="B64:C64"/>
    <mergeCell ref="B65:C65"/>
    <mergeCell ref="B56:C56"/>
    <mergeCell ref="B53:C53"/>
    <mergeCell ref="B55:C55"/>
    <mergeCell ref="B54:C54"/>
    <mergeCell ref="B58:C58"/>
    <mergeCell ref="B59:C59"/>
    <mergeCell ref="B60:C60"/>
    <mergeCell ref="B61:C61"/>
    <mergeCell ref="A19:B19"/>
    <mergeCell ref="A20:B20"/>
    <mergeCell ref="A21:B21"/>
    <mergeCell ref="A22:B22"/>
    <mergeCell ref="A5:C5"/>
    <mergeCell ref="D46:E46"/>
    <mergeCell ref="B46:C46"/>
    <mergeCell ref="B12:C12"/>
    <mergeCell ref="B28:C28"/>
    <mergeCell ref="A232:B232"/>
    <mergeCell ref="B212:D212"/>
    <mergeCell ref="B213:D213"/>
    <mergeCell ref="B215:D215"/>
    <mergeCell ref="B214:D214"/>
    <mergeCell ref="B216:D216"/>
    <mergeCell ref="B217:D217"/>
    <mergeCell ref="B218:D218"/>
    <mergeCell ref="B219:D219"/>
    <mergeCell ref="A220:D220"/>
    <mergeCell ref="A224:B224"/>
    <mergeCell ref="A225:B225"/>
    <mergeCell ref="A227:B227"/>
    <mergeCell ref="A228:B228"/>
    <mergeCell ref="A230:B230"/>
    <mergeCell ref="A231:B231"/>
    <mergeCell ref="A222:E222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102" max="16383" man="1"/>
    <brk id="157" max="16383" man="1"/>
    <brk id="2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6"/>
  <sheetViews>
    <sheetView topLeftCell="A25" zoomScale="80" zoomScaleNormal="80" workbookViewId="0">
      <selection activeCell="C40" sqref="C40"/>
    </sheetView>
  </sheetViews>
  <sheetFormatPr defaultRowHeight="15.75" x14ac:dyDescent="0.25"/>
  <cols>
    <col min="1" max="1" width="60.5703125" style="80" customWidth="1"/>
    <col min="2" max="2" width="9.140625" style="67"/>
    <col min="3" max="3" width="59.85546875" style="67" customWidth="1"/>
    <col min="4" max="4" width="9.140625" style="67"/>
    <col min="5" max="5" width="24" style="68" customWidth="1"/>
    <col min="6" max="6" width="10.140625" style="166" customWidth="1"/>
    <col min="7" max="7" width="90.85546875" style="87" customWidth="1"/>
    <col min="8" max="8" width="9.140625" style="67"/>
    <col min="9" max="9" width="85.42578125" style="67" customWidth="1"/>
    <col min="10" max="10" width="9.140625" style="67"/>
    <col min="11" max="11" width="50.28515625" style="67" customWidth="1"/>
    <col min="12" max="16384" width="9.140625" style="67"/>
  </cols>
  <sheetData>
    <row r="1" spans="1:11" s="64" customFormat="1" x14ac:dyDescent="0.25">
      <c r="A1" s="63" t="s">
        <v>468</v>
      </c>
      <c r="C1" s="65" t="s">
        <v>91</v>
      </c>
      <c r="E1" s="976" t="s">
        <v>469</v>
      </c>
      <c r="F1" s="976"/>
      <c r="G1" s="976"/>
      <c r="K1" s="63" t="s">
        <v>470</v>
      </c>
    </row>
    <row r="2" spans="1:11" ht="16.5" thickBot="1" x14ac:dyDescent="0.3">
      <c r="A2" s="66" t="s">
        <v>468</v>
      </c>
      <c r="C2" s="17" t="s">
        <v>92</v>
      </c>
      <c r="F2" s="69" t="s">
        <v>17</v>
      </c>
      <c r="G2" s="66" t="s">
        <v>471</v>
      </c>
      <c r="I2" s="70" t="s">
        <v>472</v>
      </c>
      <c r="K2" s="66" t="s">
        <v>471</v>
      </c>
    </row>
    <row r="3" spans="1:11" x14ac:dyDescent="0.25">
      <c r="A3" s="71" t="s">
        <v>473</v>
      </c>
      <c r="C3" s="17" t="s">
        <v>93</v>
      </c>
      <c r="E3" s="977" t="s">
        <v>474</v>
      </c>
      <c r="F3" s="72" t="s">
        <v>475</v>
      </c>
      <c r="G3" s="73" t="s">
        <v>476</v>
      </c>
      <c r="I3" s="66"/>
      <c r="K3" s="74" t="s">
        <v>477</v>
      </c>
    </row>
    <row r="4" spans="1:11" x14ac:dyDescent="0.25">
      <c r="A4" s="71" t="s">
        <v>478</v>
      </c>
      <c r="C4" s="17" t="s">
        <v>94</v>
      </c>
      <c r="E4" s="978"/>
      <c r="F4" s="75" t="s">
        <v>479</v>
      </c>
      <c r="G4" s="8" t="s">
        <v>480</v>
      </c>
      <c r="I4" s="76" t="s">
        <v>481</v>
      </c>
      <c r="K4" s="74" t="s">
        <v>482</v>
      </c>
    </row>
    <row r="5" spans="1:11" x14ac:dyDescent="0.25">
      <c r="A5" s="71" t="s">
        <v>483</v>
      </c>
      <c r="C5" s="17" t="s">
        <v>95</v>
      </c>
      <c r="E5" s="978"/>
      <c r="F5" s="75" t="s">
        <v>484</v>
      </c>
      <c r="G5" s="8" t="s">
        <v>485</v>
      </c>
      <c r="I5" s="71" t="s">
        <v>486</v>
      </c>
      <c r="K5" s="74" t="s">
        <v>487</v>
      </c>
    </row>
    <row r="6" spans="1:11" x14ac:dyDescent="0.25">
      <c r="A6" s="71" t="s">
        <v>488</v>
      </c>
      <c r="C6" s="17" t="s">
        <v>96</v>
      </c>
      <c r="E6" s="978"/>
      <c r="F6" s="75" t="s">
        <v>489</v>
      </c>
      <c r="G6" s="8" t="s">
        <v>490</v>
      </c>
      <c r="I6" s="77" t="s">
        <v>491</v>
      </c>
      <c r="K6" s="74" t="s">
        <v>492</v>
      </c>
    </row>
    <row r="7" spans="1:11" x14ac:dyDescent="0.25">
      <c r="A7" s="71" t="s">
        <v>493</v>
      </c>
      <c r="C7" s="17" t="s">
        <v>97</v>
      </c>
      <c r="E7" s="978"/>
      <c r="F7" s="75" t="s">
        <v>494</v>
      </c>
      <c r="G7" s="8" t="s">
        <v>495</v>
      </c>
      <c r="I7" s="77" t="s">
        <v>496</v>
      </c>
      <c r="K7" s="74" t="s">
        <v>497</v>
      </c>
    </row>
    <row r="8" spans="1:11" ht="31.5" x14ac:dyDescent="0.25">
      <c r="A8" s="71" t="s">
        <v>498</v>
      </c>
      <c r="C8" s="17" t="s">
        <v>98</v>
      </c>
      <c r="E8" s="978"/>
      <c r="F8" s="78" t="s">
        <v>499</v>
      </c>
      <c r="G8" s="79" t="s">
        <v>500</v>
      </c>
      <c r="I8" s="71" t="s">
        <v>501</v>
      </c>
      <c r="K8" s="74" t="s">
        <v>502</v>
      </c>
    </row>
    <row r="9" spans="1:11" ht="31.5" x14ac:dyDescent="0.25">
      <c r="A9" s="71" t="s">
        <v>503</v>
      </c>
      <c r="C9" s="17" t="s">
        <v>99</v>
      </c>
      <c r="E9" s="978"/>
      <c r="F9" s="75" t="s">
        <v>504</v>
      </c>
      <c r="G9" s="8" t="s">
        <v>505</v>
      </c>
      <c r="I9" s="71" t="s">
        <v>506</v>
      </c>
      <c r="K9" s="74" t="s">
        <v>507</v>
      </c>
    </row>
    <row r="10" spans="1:11" x14ac:dyDescent="0.25">
      <c r="A10" s="71" t="s">
        <v>508</v>
      </c>
      <c r="C10" s="17" t="s">
        <v>100</v>
      </c>
      <c r="E10" s="978"/>
      <c r="F10" s="75" t="s">
        <v>509</v>
      </c>
      <c r="G10" s="8" t="s">
        <v>510</v>
      </c>
      <c r="I10" s="77" t="s">
        <v>511</v>
      </c>
      <c r="K10" s="74" t="s">
        <v>512</v>
      </c>
    </row>
    <row r="11" spans="1:11" x14ac:dyDescent="0.25">
      <c r="A11" s="71" t="s">
        <v>513</v>
      </c>
      <c r="C11" s="17" t="s">
        <v>101</v>
      </c>
      <c r="E11" s="978"/>
      <c r="F11" s="75" t="s">
        <v>514</v>
      </c>
      <c r="G11" s="8" t="s">
        <v>515</v>
      </c>
      <c r="I11" s="71" t="s">
        <v>516</v>
      </c>
      <c r="K11" s="74" t="s">
        <v>517</v>
      </c>
    </row>
    <row r="12" spans="1:11" x14ac:dyDescent="0.25">
      <c r="A12" s="71" t="s">
        <v>518</v>
      </c>
      <c r="C12" s="17" t="s">
        <v>102</v>
      </c>
      <c r="E12" s="978"/>
      <c r="F12" s="78" t="s">
        <v>519</v>
      </c>
      <c r="G12" s="79" t="s">
        <v>520</v>
      </c>
      <c r="I12" s="71" t="s">
        <v>521</v>
      </c>
      <c r="K12" s="74" t="s">
        <v>522</v>
      </c>
    </row>
    <row r="13" spans="1:11" x14ac:dyDescent="0.25">
      <c r="C13" s="17" t="s">
        <v>103</v>
      </c>
      <c r="E13" s="978"/>
      <c r="F13" s="75" t="s">
        <v>523</v>
      </c>
      <c r="G13" s="8" t="s">
        <v>524</v>
      </c>
      <c r="I13" s="71" t="s">
        <v>525</v>
      </c>
      <c r="K13" s="74" t="s">
        <v>526</v>
      </c>
    </row>
    <row r="14" spans="1:11" ht="31.5" x14ac:dyDescent="0.25">
      <c r="C14" s="17" t="s">
        <v>104</v>
      </c>
      <c r="E14" s="978"/>
      <c r="F14" s="75" t="s">
        <v>527</v>
      </c>
      <c r="G14" s="8" t="s">
        <v>528</v>
      </c>
      <c r="I14" s="71" t="s">
        <v>529</v>
      </c>
      <c r="K14" s="74" t="s">
        <v>530</v>
      </c>
    </row>
    <row r="15" spans="1:11" ht="31.5" x14ac:dyDescent="0.25">
      <c r="C15" s="17" t="s">
        <v>105</v>
      </c>
      <c r="E15" s="978"/>
      <c r="F15" s="75" t="s">
        <v>531</v>
      </c>
      <c r="G15" s="8" t="s">
        <v>532</v>
      </c>
      <c r="I15" s="71" t="s">
        <v>533</v>
      </c>
      <c r="K15" s="74" t="s">
        <v>534</v>
      </c>
    </row>
    <row r="16" spans="1:11" ht="16.5" thickBot="1" x14ac:dyDescent="0.3">
      <c r="C16" s="17" t="s">
        <v>106</v>
      </c>
      <c r="E16" s="979"/>
      <c r="F16" s="81" t="s">
        <v>535</v>
      </c>
      <c r="G16" s="82" t="s">
        <v>536</v>
      </c>
      <c r="I16" s="77" t="s">
        <v>537</v>
      </c>
      <c r="K16" s="74" t="s">
        <v>538</v>
      </c>
    </row>
    <row r="17" spans="1:11" x14ac:dyDescent="0.25">
      <c r="C17" s="17" t="s">
        <v>107</v>
      </c>
      <c r="E17" s="980" t="s">
        <v>539</v>
      </c>
      <c r="F17" s="83" t="s">
        <v>540</v>
      </c>
      <c r="G17" s="84" t="s">
        <v>541</v>
      </c>
      <c r="I17" s="71" t="s">
        <v>542</v>
      </c>
      <c r="K17" s="74" t="s">
        <v>543</v>
      </c>
    </row>
    <row r="18" spans="1:11" x14ac:dyDescent="0.25">
      <c r="C18" s="17" t="s">
        <v>108</v>
      </c>
      <c r="E18" s="981"/>
      <c r="F18" s="85" t="s">
        <v>544</v>
      </c>
      <c r="G18" s="86" t="s">
        <v>545</v>
      </c>
      <c r="I18" s="71" t="s">
        <v>546</v>
      </c>
      <c r="K18" s="74" t="s">
        <v>547</v>
      </c>
    </row>
    <row r="19" spans="1:11" x14ac:dyDescent="0.25">
      <c r="A19" s="63" t="s">
        <v>548</v>
      </c>
      <c r="B19" s="64"/>
      <c r="C19" s="17" t="s">
        <v>109</v>
      </c>
      <c r="E19" s="981"/>
      <c r="F19" s="85" t="s">
        <v>549</v>
      </c>
      <c r="G19" s="86" t="s">
        <v>550</v>
      </c>
      <c r="I19" s="71" t="s">
        <v>551</v>
      </c>
      <c r="K19" s="74" t="s">
        <v>552</v>
      </c>
    </row>
    <row r="20" spans="1:11" x14ac:dyDescent="0.25">
      <c r="A20" s="66" t="s">
        <v>471</v>
      </c>
      <c r="C20" s="17" t="s">
        <v>110</v>
      </c>
      <c r="E20" s="981"/>
      <c r="F20" s="7" t="s">
        <v>553</v>
      </c>
      <c r="G20" s="9" t="s">
        <v>554</v>
      </c>
      <c r="I20" s="77" t="s">
        <v>555</v>
      </c>
      <c r="K20" s="9" t="s">
        <v>556</v>
      </c>
    </row>
    <row r="21" spans="1:11" s="87" customFormat="1" x14ac:dyDescent="0.25">
      <c r="A21" s="77" t="s">
        <v>557</v>
      </c>
      <c r="C21" s="18" t="s">
        <v>111</v>
      </c>
      <c r="E21" s="981"/>
      <c r="F21" s="7" t="s">
        <v>558</v>
      </c>
      <c r="G21" s="9" t="s">
        <v>559</v>
      </c>
      <c r="I21" s="77" t="s">
        <v>560</v>
      </c>
      <c r="K21" s="9" t="s">
        <v>561</v>
      </c>
    </row>
    <row r="22" spans="1:11" s="87" customFormat="1" ht="31.5" x14ac:dyDescent="0.25">
      <c r="A22" s="88" t="s">
        <v>562</v>
      </c>
      <c r="C22" s="18" t="s">
        <v>112</v>
      </c>
      <c r="E22" s="981"/>
      <c r="F22" s="7" t="s">
        <v>563</v>
      </c>
      <c r="G22" s="9" t="s">
        <v>564</v>
      </c>
      <c r="I22" s="71" t="s">
        <v>565</v>
      </c>
      <c r="K22" s="9" t="s">
        <v>566</v>
      </c>
    </row>
    <row r="23" spans="1:11" s="87" customFormat="1" x14ac:dyDescent="0.25">
      <c r="A23" s="88" t="s">
        <v>567</v>
      </c>
      <c r="C23" s="18" t="s">
        <v>113</v>
      </c>
      <c r="E23" s="981"/>
      <c r="F23" s="7" t="s">
        <v>568</v>
      </c>
      <c r="G23" s="9" t="s">
        <v>569</v>
      </c>
      <c r="I23" s="71" t="s">
        <v>570</v>
      </c>
      <c r="K23" s="9" t="s">
        <v>571</v>
      </c>
    </row>
    <row r="24" spans="1:11" s="87" customFormat="1" x14ac:dyDescent="0.25">
      <c r="A24" s="77" t="s">
        <v>572</v>
      </c>
      <c r="C24" s="18" t="s">
        <v>114</v>
      </c>
      <c r="E24" s="981"/>
      <c r="F24" s="85" t="s">
        <v>573</v>
      </c>
      <c r="G24" s="86" t="s">
        <v>574</v>
      </c>
      <c r="I24" s="77" t="s">
        <v>575</v>
      </c>
      <c r="K24" s="9" t="s">
        <v>576</v>
      </c>
    </row>
    <row r="25" spans="1:11" s="87" customFormat="1" x14ac:dyDescent="0.25">
      <c r="A25" s="77" t="s">
        <v>577</v>
      </c>
      <c r="C25" s="18" t="s">
        <v>115</v>
      </c>
      <c r="E25" s="981"/>
      <c r="F25" s="7" t="s">
        <v>578</v>
      </c>
      <c r="G25" s="9" t="s">
        <v>579</v>
      </c>
      <c r="I25" s="77" t="s">
        <v>580</v>
      </c>
      <c r="K25" s="9" t="s">
        <v>581</v>
      </c>
    </row>
    <row r="26" spans="1:11" s="87" customFormat="1" x14ac:dyDescent="0.25">
      <c r="A26" s="77" t="s">
        <v>582</v>
      </c>
      <c r="C26" s="18" t="s">
        <v>116</v>
      </c>
      <c r="E26" s="981"/>
      <c r="F26" s="7" t="s">
        <v>583</v>
      </c>
      <c r="G26" s="9" t="s">
        <v>584</v>
      </c>
      <c r="I26" s="77" t="s">
        <v>585</v>
      </c>
      <c r="K26" s="9" t="s">
        <v>586</v>
      </c>
    </row>
    <row r="27" spans="1:11" s="87" customFormat="1" x14ac:dyDescent="0.25">
      <c r="A27" s="77" t="s">
        <v>587</v>
      </c>
      <c r="E27" s="981"/>
      <c r="F27" s="7" t="s">
        <v>588</v>
      </c>
      <c r="G27" s="9" t="s">
        <v>589</v>
      </c>
      <c r="I27" s="77" t="s">
        <v>590</v>
      </c>
      <c r="K27" s="9" t="s">
        <v>591</v>
      </c>
    </row>
    <row r="28" spans="1:11" s="87" customFormat="1" ht="16.5" thickBot="1" x14ac:dyDescent="0.3">
      <c r="A28" s="77" t="s">
        <v>592</v>
      </c>
      <c r="C28" s="65" t="s">
        <v>1644</v>
      </c>
      <c r="E28" s="981"/>
      <c r="F28" s="85" t="s">
        <v>593</v>
      </c>
      <c r="G28" s="86" t="s">
        <v>594</v>
      </c>
      <c r="I28" s="77" t="s">
        <v>595</v>
      </c>
      <c r="K28" s="9" t="s">
        <v>596</v>
      </c>
    </row>
    <row r="29" spans="1:11" s="87" customFormat="1" ht="31.5" x14ac:dyDescent="0.25">
      <c r="A29" s="77" t="s">
        <v>597</v>
      </c>
      <c r="C29" s="214" t="s">
        <v>1</v>
      </c>
      <c r="E29" s="981"/>
      <c r="F29" s="85" t="s">
        <v>598</v>
      </c>
      <c r="G29" s="86" t="s">
        <v>599</v>
      </c>
      <c r="I29" s="89" t="s">
        <v>600</v>
      </c>
      <c r="K29" s="9" t="s">
        <v>601</v>
      </c>
    </row>
    <row r="30" spans="1:11" s="87" customFormat="1" x14ac:dyDescent="0.25">
      <c r="A30" s="77" t="s">
        <v>602</v>
      </c>
      <c r="C30" s="215" t="s">
        <v>2</v>
      </c>
      <c r="E30" s="981"/>
      <c r="F30" s="85" t="s">
        <v>603</v>
      </c>
      <c r="G30" s="86" t="s">
        <v>604</v>
      </c>
      <c r="I30" s="89" t="s">
        <v>605</v>
      </c>
      <c r="K30" s="9" t="s">
        <v>606</v>
      </c>
    </row>
    <row r="31" spans="1:11" s="87" customFormat="1" x14ac:dyDescent="0.25">
      <c r="A31" s="77" t="s">
        <v>607</v>
      </c>
      <c r="C31" s="215" t="s">
        <v>3</v>
      </c>
      <c r="E31" s="981"/>
      <c r="F31" s="85" t="s">
        <v>608</v>
      </c>
      <c r="G31" s="86" t="s">
        <v>609</v>
      </c>
      <c r="I31" s="90" t="s">
        <v>610</v>
      </c>
      <c r="K31" s="9" t="s">
        <v>611</v>
      </c>
    </row>
    <row r="32" spans="1:11" s="87" customFormat="1" x14ac:dyDescent="0.25">
      <c r="A32" s="77" t="s">
        <v>612</v>
      </c>
      <c r="C32" s="215" t="s">
        <v>4</v>
      </c>
      <c r="E32" s="981"/>
      <c r="F32" s="85" t="s">
        <v>613</v>
      </c>
      <c r="G32" s="86" t="s">
        <v>614</v>
      </c>
      <c r="I32" s="90" t="s">
        <v>615</v>
      </c>
      <c r="K32" s="9" t="s">
        <v>616</v>
      </c>
    </row>
    <row r="33" spans="1:11" s="87" customFormat="1" x14ac:dyDescent="0.25">
      <c r="A33" s="77" t="s">
        <v>617</v>
      </c>
      <c r="C33" s="215" t="s">
        <v>6</v>
      </c>
      <c r="E33" s="981"/>
      <c r="F33" s="85" t="s">
        <v>618</v>
      </c>
      <c r="G33" s="86" t="s">
        <v>619</v>
      </c>
      <c r="I33" s="89" t="s">
        <v>620</v>
      </c>
      <c r="K33" s="9" t="s">
        <v>621</v>
      </c>
    </row>
    <row r="34" spans="1:11" s="87" customFormat="1" x14ac:dyDescent="0.25">
      <c r="A34" s="77" t="s">
        <v>622</v>
      </c>
      <c r="C34" s="215" t="s">
        <v>7</v>
      </c>
      <c r="E34" s="981"/>
      <c r="F34" s="85" t="s">
        <v>623</v>
      </c>
      <c r="G34" s="86" t="s">
        <v>624</v>
      </c>
      <c r="I34" s="89" t="s">
        <v>625</v>
      </c>
      <c r="K34" s="9" t="s">
        <v>626</v>
      </c>
    </row>
    <row r="35" spans="1:11" s="87" customFormat="1" x14ac:dyDescent="0.25">
      <c r="A35" s="77" t="s">
        <v>627</v>
      </c>
      <c r="C35" s="215" t="s">
        <v>215</v>
      </c>
      <c r="E35" s="981"/>
      <c r="F35" s="85" t="s">
        <v>628</v>
      </c>
      <c r="G35" s="86" t="s">
        <v>629</v>
      </c>
      <c r="I35" s="89" t="s">
        <v>630</v>
      </c>
      <c r="K35" s="9" t="s">
        <v>631</v>
      </c>
    </row>
    <row r="36" spans="1:11" s="87" customFormat="1" x14ac:dyDescent="0.25">
      <c r="A36" s="77" t="s">
        <v>632</v>
      </c>
      <c r="C36" s="216" t="s">
        <v>216</v>
      </c>
      <c r="E36" s="981"/>
      <c r="F36" s="85" t="s">
        <v>633</v>
      </c>
      <c r="G36" s="86" t="s">
        <v>634</v>
      </c>
      <c r="I36" s="89" t="s">
        <v>635</v>
      </c>
      <c r="K36" s="9" t="s">
        <v>636</v>
      </c>
    </row>
    <row r="37" spans="1:11" s="87" customFormat="1" x14ac:dyDescent="0.25">
      <c r="A37" s="77" t="s">
        <v>637</v>
      </c>
      <c r="C37" s="216" t="s">
        <v>220</v>
      </c>
      <c r="E37" s="981"/>
      <c r="F37" s="85" t="s">
        <v>638</v>
      </c>
      <c r="G37" s="86" t="s">
        <v>639</v>
      </c>
      <c r="I37" s="89" t="s">
        <v>640</v>
      </c>
      <c r="K37" s="9" t="s">
        <v>641</v>
      </c>
    </row>
    <row r="38" spans="1:11" s="87" customFormat="1" x14ac:dyDescent="0.25">
      <c r="A38" s="77" t="s">
        <v>642</v>
      </c>
      <c r="C38" s="215" t="s">
        <v>221</v>
      </c>
      <c r="E38" s="981"/>
      <c r="F38" s="7" t="s">
        <v>643</v>
      </c>
      <c r="G38" s="9" t="s">
        <v>644</v>
      </c>
      <c r="I38" s="90" t="s">
        <v>645</v>
      </c>
      <c r="K38" s="9" t="s">
        <v>646</v>
      </c>
    </row>
    <row r="39" spans="1:11" s="87" customFormat="1" x14ac:dyDescent="0.25">
      <c r="A39" s="77" t="s">
        <v>647</v>
      </c>
      <c r="C39" s="215" t="s">
        <v>375</v>
      </c>
      <c r="E39" s="981"/>
      <c r="F39" s="7" t="s">
        <v>648</v>
      </c>
      <c r="G39" s="9" t="s">
        <v>649</v>
      </c>
      <c r="I39" s="89" t="s">
        <v>650</v>
      </c>
      <c r="K39" s="9" t="s">
        <v>651</v>
      </c>
    </row>
    <row r="40" spans="1:11" s="87" customFormat="1" ht="31.5" x14ac:dyDescent="0.25">
      <c r="A40" s="77" t="s">
        <v>652</v>
      </c>
      <c r="C40" s="215" t="s">
        <v>376</v>
      </c>
      <c r="E40" s="981"/>
      <c r="F40" s="7" t="s">
        <v>653</v>
      </c>
      <c r="G40" s="9" t="s">
        <v>654</v>
      </c>
      <c r="I40" s="90" t="s">
        <v>655</v>
      </c>
      <c r="K40" s="9" t="s">
        <v>656</v>
      </c>
    </row>
    <row r="41" spans="1:11" s="87" customFormat="1" x14ac:dyDescent="0.25">
      <c r="A41" s="77" t="s">
        <v>657</v>
      </c>
      <c r="C41" s="215" t="s">
        <v>377</v>
      </c>
      <c r="E41" s="981"/>
      <c r="F41" s="7" t="s">
        <v>658</v>
      </c>
      <c r="G41" s="9" t="s">
        <v>659</v>
      </c>
      <c r="I41" s="90" t="s">
        <v>660</v>
      </c>
      <c r="K41" s="9" t="s">
        <v>661</v>
      </c>
    </row>
    <row r="42" spans="1:11" s="87" customFormat="1" x14ac:dyDescent="0.25">
      <c r="A42" s="88" t="s">
        <v>662</v>
      </c>
      <c r="C42" s="217"/>
      <c r="E42" s="981"/>
      <c r="F42" s="7" t="s">
        <v>663</v>
      </c>
      <c r="G42" s="9" t="s">
        <v>664</v>
      </c>
      <c r="I42" s="90" t="s">
        <v>665</v>
      </c>
      <c r="K42" s="9" t="s">
        <v>666</v>
      </c>
    </row>
    <row r="43" spans="1:11" s="87" customFormat="1" ht="32.25" thickBot="1" x14ac:dyDescent="0.3">
      <c r="A43" s="88" t="s">
        <v>667</v>
      </c>
      <c r="C43" s="217"/>
      <c r="E43" s="982"/>
      <c r="F43" s="91" t="s">
        <v>668</v>
      </c>
      <c r="G43" s="92" t="s">
        <v>669</v>
      </c>
      <c r="I43" s="90" t="s">
        <v>670</v>
      </c>
      <c r="K43" s="9" t="s">
        <v>671</v>
      </c>
    </row>
    <row r="44" spans="1:11" s="87" customFormat="1" x14ac:dyDescent="0.25">
      <c r="A44" s="88" t="s">
        <v>672</v>
      </c>
      <c r="C44" s="217"/>
      <c r="E44" s="973" t="s">
        <v>673</v>
      </c>
      <c r="F44" s="93" t="s">
        <v>674</v>
      </c>
      <c r="G44" s="94" t="s">
        <v>675</v>
      </c>
      <c r="I44" s="90" t="s">
        <v>676</v>
      </c>
      <c r="K44" s="9" t="s">
        <v>677</v>
      </c>
    </row>
    <row r="45" spans="1:11" s="87" customFormat="1" ht="31.5" x14ac:dyDescent="0.25">
      <c r="A45" s="80"/>
      <c r="C45" s="213"/>
      <c r="E45" s="974"/>
      <c r="F45" s="7" t="s">
        <v>678</v>
      </c>
      <c r="G45" s="9" t="s">
        <v>679</v>
      </c>
      <c r="I45" s="90" t="s">
        <v>680</v>
      </c>
      <c r="K45" s="74" t="s">
        <v>681</v>
      </c>
    </row>
    <row r="46" spans="1:11" x14ac:dyDescent="0.25">
      <c r="A46" s="95" t="s">
        <v>682</v>
      </c>
      <c r="C46" s="213"/>
      <c r="E46" s="974"/>
      <c r="F46" s="7" t="s">
        <v>683</v>
      </c>
      <c r="G46" s="9" t="s">
        <v>684</v>
      </c>
      <c r="I46" s="90" t="s">
        <v>685</v>
      </c>
      <c r="K46" s="74" t="s">
        <v>686</v>
      </c>
    </row>
    <row r="47" spans="1:11" x14ac:dyDescent="0.25">
      <c r="A47" s="71" t="s">
        <v>687</v>
      </c>
      <c r="C47" s="221"/>
      <c r="E47" s="974"/>
      <c r="F47" s="7" t="s">
        <v>688</v>
      </c>
      <c r="G47" s="9" t="s">
        <v>689</v>
      </c>
      <c r="I47" s="96" t="s">
        <v>690</v>
      </c>
      <c r="K47" s="74" t="s">
        <v>691</v>
      </c>
    </row>
    <row r="48" spans="1:11" x14ac:dyDescent="0.25">
      <c r="A48" s="71" t="s">
        <v>692</v>
      </c>
      <c r="C48" s="283" t="s">
        <v>1645</v>
      </c>
      <c r="E48" s="974"/>
      <c r="F48" s="97" t="s">
        <v>693</v>
      </c>
      <c r="G48" s="98" t="s">
        <v>694</v>
      </c>
      <c r="I48" s="96" t="s">
        <v>695</v>
      </c>
      <c r="K48" s="74" t="s">
        <v>696</v>
      </c>
    </row>
    <row r="49" spans="1:11" x14ac:dyDescent="0.25">
      <c r="A49" s="71" t="s">
        <v>697</v>
      </c>
      <c r="C49" s="17" t="s">
        <v>1618</v>
      </c>
      <c r="E49" s="974"/>
      <c r="F49" s="7" t="s">
        <v>698</v>
      </c>
      <c r="G49" s="9" t="s">
        <v>699</v>
      </c>
      <c r="I49" s="96" t="s">
        <v>700</v>
      </c>
      <c r="K49" s="74" t="s">
        <v>701</v>
      </c>
    </row>
    <row r="50" spans="1:11" x14ac:dyDescent="0.25">
      <c r="A50" s="71" t="s">
        <v>702</v>
      </c>
      <c r="C50" s="17" t="s">
        <v>1619</v>
      </c>
      <c r="E50" s="974"/>
      <c r="F50" s="7" t="s">
        <v>703</v>
      </c>
      <c r="G50" s="9" t="s">
        <v>704</v>
      </c>
      <c r="I50" s="96" t="s">
        <v>705</v>
      </c>
      <c r="K50" s="74" t="s">
        <v>706</v>
      </c>
    </row>
    <row r="51" spans="1:11" x14ac:dyDescent="0.25">
      <c r="A51" s="71" t="s">
        <v>707</v>
      </c>
      <c r="C51" s="17" t="s">
        <v>1620</v>
      </c>
      <c r="E51" s="974"/>
      <c r="F51" s="7" t="s">
        <v>708</v>
      </c>
      <c r="G51" s="9" t="s">
        <v>709</v>
      </c>
      <c r="I51" s="96" t="s">
        <v>710</v>
      </c>
      <c r="K51" s="74" t="s">
        <v>711</v>
      </c>
    </row>
    <row r="52" spans="1:11" ht="16.5" thickBot="1" x14ac:dyDescent="0.3">
      <c r="A52" s="71" t="s">
        <v>712</v>
      </c>
      <c r="C52" s="17" t="s">
        <v>1621</v>
      </c>
      <c r="E52" s="975"/>
      <c r="F52" s="99" t="s">
        <v>713</v>
      </c>
      <c r="G52" s="100" t="s">
        <v>714</v>
      </c>
      <c r="I52" s="96" t="s">
        <v>715</v>
      </c>
      <c r="K52" s="74" t="s">
        <v>716</v>
      </c>
    </row>
    <row r="53" spans="1:11" x14ac:dyDescent="0.25">
      <c r="A53" s="71" t="s">
        <v>717</v>
      </c>
      <c r="C53" s="17" t="s">
        <v>1622</v>
      </c>
      <c r="E53" s="983" t="s">
        <v>718</v>
      </c>
      <c r="F53" s="101" t="s">
        <v>719</v>
      </c>
      <c r="G53" s="102" t="s">
        <v>720</v>
      </c>
      <c r="I53" s="96" t="s">
        <v>721</v>
      </c>
      <c r="K53" s="74" t="s">
        <v>722</v>
      </c>
    </row>
    <row r="54" spans="1:11" x14ac:dyDescent="0.25">
      <c r="A54" s="71" t="s">
        <v>723</v>
      </c>
      <c r="C54" s="17" t="s">
        <v>1623</v>
      </c>
      <c r="E54" s="984"/>
      <c r="F54" s="103" t="s">
        <v>724</v>
      </c>
      <c r="G54" s="104" t="s">
        <v>725</v>
      </c>
      <c r="I54" s="481" t="s">
        <v>1733</v>
      </c>
      <c r="K54" s="74" t="s">
        <v>726</v>
      </c>
    </row>
    <row r="55" spans="1:11" x14ac:dyDescent="0.25">
      <c r="A55" s="71" t="s">
        <v>727</v>
      </c>
      <c r="C55" s="17" t="s">
        <v>1624</v>
      </c>
      <c r="E55" s="984"/>
      <c r="F55" s="103" t="s">
        <v>728</v>
      </c>
      <c r="G55" s="104" t="s">
        <v>729</v>
      </c>
      <c r="I55" s="481" t="s">
        <v>1734</v>
      </c>
      <c r="K55" s="74" t="s">
        <v>730</v>
      </c>
    </row>
    <row r="56" spans="1:11" x14ac:dyDescent="0.25">
      <c r="A56" s="71" t="s">
        <v>731</v>
      </c>
      <c r="C56" s="17" t="s">
        <v>1625</v>
      </c>
      <c r="E56" s="984"/>
      <c r="F56" s="7" t="s">
        <v>732</v>
      </c>
      <c r="G56" s="9" t="s">
        <v>733</v>
      </c>
      <c r="I56" s="482" t="s">
        <v>1735</v>
      </c>
      <c r="K56" s="74" t="s">
        <v>734</v>
      </c>
    </row>
    <row r="57" spans="1:11" x14ac:dyDescent="0.25">
      <c r="A57" s="71" t="s">
        <v>735</v>
      </c>
      <c r="C57" s="17" t="s">
        <v>1626</v>
      </c>
      <c r="E57" s="984"/>
      <c r="F57" s="7" t="s">
        <v>736</v>
      </c>
      <c r="G57" s="9" t="s">
        <v>737</v>
      </c>
      <c r="I57" s="483" t="s">
        <v>1736</v>
      </c>
      <c r="K57" s="74" t="s">
        <v>738</v>
      </c>
    </row>
    <row r="58" spans="1:11" x14ac:dyDescent="0.25">
      <c r="A58" s="71" t="s">
        <v>739</v>
      </c>
      <c r="C58" s="17" t="s">
        <v>1627</v>
      </c>
      <c r="E58" s="984"/>
      <c r="F58" s="7" t="s">
        <v>740</v>
      </c>
      <c r="G58" s="9" t="s">
        <v>741</v>
      </c>
      <c r="K58" s="74" t="s">
        <v>742</v>
      </c>
    </row>
    <row r="59" spans="1:11" x14ac:dyDescent="0.25">
      <c r="A59" s="71" t="s">
        <v>743</v>
      </c>
      <c r="C59" s="17" t="s">
        <v>1628</v>
      </c>
      <c r="E59" s="984"/>
      <c r="F59" s="7" t="s">
        <v>744</v>
      </c>
      <c r="G59" s="9" t="s">
        <v>745</v>
      </c>
      <c r="K59" s="74" t="s">
        <v>746</v>
      </c>
    </row>
    <row r="60" spans="1:11" x14ac:dyDescent="0.25">
      <c r="A60" s="71" t="s">
        <v>747</v>
      </c>
      <c r="C60" s="283" t="s">
        <v>1646</v>
      </c>
      <c r="E60" s="984"/>
      <c r="F60" s="7" t="s">
        <v>748</v>
      </c>
      <c r="G60" s="9" t="s">
        <v>749</v>
      </c>
      <c r="K60" s="74" t="s">
        <v>750</v>
      </c>
    </row>
    <row r="61" spans="1:11" x14ac:dyDescent="0.25">
      <c r="A61" s="71" t="s">
        <v>751</v>
      </c>
      <c r="C61" s="17" t="s">
        <v>1629</v>
      </c>
      <c r="E61" s="984"/>
      <c r="F61" s="7" t="s">
        <v>752</v>
      </c>
      <c r="G61" s="9" t="s">
        <v>753</v>
      </c>
      <c r="K61" s="74" t="s">
        <v>754</v>
      </c>
    </row>
    <row r="62" spans="1:11" x14ac:dyDescent="0.25">
      <c r="A62" s="71" t="s">
        <v>755</v>
      </c>
      <c r="C62" s="17" t="s">
        <v>1630</v>
      </c>
      <c r="E62" s="984"/>
      <c r="F62" s="7" t="s">
        <v>756</v>
      </c>
      <c r="G62" s="9" t="s">
        <v>757</v>
      </c>
      <c r="K62" s="74" t="s">
        <v>758</v>
      </c>
    </row>
    <row r="63" spans="1:11" x14ac:dyDescent="0.25">
      <c r="A63" s="71" t="s">
        <v>759</v>
      </c>
      <c r="C63" s="17" t="s">
        <v>1631</v>
      </c>
      <c r="E63" s="984"/>
      <c r="F63" s="7" t="s">
        <v>760</v>
      </c>
      <c r="G63" s="9" t="s">
        <v>761</v>
      </c>
      <c r="K63" s="74" t="s">
        <v>762</v>
      </c>
    </row>
    <row r="64" spans="1:11" x14ac:dyDescent="0.25">
      <c r="A64" s="80" t="s">
        <v>1737</v>
      </c>
      <c r="C64" s="17" t="s">
        <v>1632</v>
      </c>
      <c r="E64" s="984"/>
      <c r="F64" s="7" t="s">
        <v>763</v>
      </c>
      <c r="G64" s="9" t="s">
        <v>764</v>
      </c>
      <c r="K64" s="74" t="s">
        <v>765</v>
      </c>
    </row>
    <row r="65" spans="1:11" ht="31.5" x14ac:dyDescent="0.25">
      <c r="A65" s="80" t="s">
        <v>1738</v>
      </c>
      <c r="C65" s="17" t="s">
        <v>1633</v>
      </c>
      <c r="E65" s="984"/>
      <c r="F65" s="7" t="s">
        <v>766</v>
      </c>
      <c r="G65" s="9" t="s">
        <v>767</v>
      </c>
      <c r="K65" s="74" t="s">
        <v>768</v>
      </c>
    </row>
    <row r="66" spans="1:11" x14ac:dyDescent="0.25">
      <c r="C66" s="17" t="s">
        <v>1634</v>
      </c>
      <c r="E66" s="984"/>
      <c r="F66" s="7" t="s">
        <v>769</v>
      </c>
      <c r="G66" s="9" t="s">
        <v>770</v>
      </c>
      <c r="K66" s="74" t="s">
        <v>771</v>
      </c>
    </row>
    <row r="67" spans="1:11" x14ac:dyDescent="0.25">
      <c r="C67" s="17" t="s">
        <v>1635</v>
      </c>
      <c r="E67" s="984"/>
      <c r="F67" s="103" t="s">
        <v>772</v>
      </c>
      <c r="G67" s="104" t="s">
        <v>773</v>
      </c>
      <c r="K67" s="74" t="s">
        <v>774</v>
      </c>
    </row>
    <row r="68" spans="1:11" x14ac:dyDescent="0.25">
      <c r="C68" s="17" t="s">
        <v>1636</v>
      </c>
      <c r="E68" s="984"/>
      <c r="F68" s="103" t="s">
        <v>775</v>
      </c>
      <c r="G68" s="104" t="s">
        <v>776</v>
      </c>
      <c r="K68" s="74" t="s">
        <v>777</v>
      </c>
    </row>
    <row r="69" spans="1:11" x14ac:dyDescent="0.25">
      <c r="C69" s="17" t="s">
        <v>1637</v>
      </c>
      <c r="E69" s="984"/>
      <c r="F69" s="7" t="s">
        <v>778</v>
      </c>
      <c r="G69" s="9" t="s">
        <v>779</v>
      </c>
      <c r="K69" s="74" t="s">
        <v>780</v>
      </c>
    </row>
    <row r="70" spans="1:11" x14ac:dyDescent="0.25">
      <c r="C70" s="17" t="s">
        <v>1638</v>
      </c>
      <c r="E70" s="984"/>
      <c r="F70" s="7" t="s">
        <v>781</v>
      </c>
      <c r="G70" s="9" t="s">
        <v>782</v>
      </c>
      <c r="K70" s="74" t="s">
        <v>783</v>
      </c>
    </row>
    <row r="71" spans="1:11" x14ac:dyDescent="0.25">
      <c r="C71" s="17" t="s">
        <v>1639</v>
      </c>
      <c r="E71" s="984"/>
      <c r="F71" s="7" t="s">
        <v>784</v>
      </c>
      <c r="G71" s="9" t="s">
        <v>785</v>
      </c>
      <c r="K71" s="74" t="s">
        <v>786</v>
      </c>
    </row>
    <row r="72" spans="1:11" x14ac:dyDescent="0.25">
      <c r="C72" s="17" t="s">
        <v>1640</v>
      </c>
      <c r="E72" s="984"/>
      <c r="F72" s="7" t="s">
        <v>787</v>
      </c>
      <c r="G72" s="9" t="s">
        <v>788</v>
      </c>
      <c r="K72" s="74" t="s">
        <v>789</v>
      </c>
    </row>
    <row r="73" spans="1:11" x14ac:dyDescent="0.25">
      <c r="C73" s="17" t="s">
        <v>1641</v>
      </c>
      <c r="E73" s="984"/>
      <c r="F73" s="7" t="s">
        <v>790</v>
      </c>
      <c r="G73" s="9" t="s">
        <v>791</v>
      </c>
      <c r="K73" s="74" t="s">
        <v>792</v>
      </c>
    </row>
    <row r="74" spans="1:11" x14ac:dyDescent="0.25">
      <c r="C74" s="17" t="s">
        <v>1642</v>
      </c>
      <c r="E74" s="984"/>
      <c r="F74" s="7" t="s">
        <v>793</v>
      </c>
      <c r="G74" s="9" t="s">
        <v>794</v>
      </c>
      <c r="K74" s="74" t="s">
        <v>795</v>
      </c>
    </row>
    <row r="75" spans="1:11" x14ac:dyDescent="0.25">
      <c r="C75" s="17" t="s">
        <v>1643</v>
      </c>
      <c r="E75" s="984"/>
      <c r="F75" s="7" t="s">
        <v>796</v>
      </c>
      <c r="G75" s="9" t="s">
        <v>797</v>
      </c>
      <c r="K75" s="74" t="s">
        <v>798</v>
      </c>
    </row>
    <row r="76" spans="1:11" x14ac:dyDescent="0.25">
      <c r="E76" s="984"/>
      <c r="F76" s="7" t="s">
        <v>799</v>
      </c>
      <c r="G76" s="9" t="s">
        <v>800</v>
      </c>
      <c r="K76" s="74" t="s">
        <v>801</v>
      </c>
    </row>
    <row r="77" spans="1:11" x14ac:dyDescent="0.25">
      <c r="E77" s="984"/>
      <c r="F77" s="7" t="s">
        <v>802</v>
      </c>
      <c r="G77" s="9" t="s">
        <v>803</v>
      </c>
      <c r="K77" s="74" t="s">
        <v>804</v>
      </c>
    </row>
    <row r="78" spans="1:11" x14ac:dyDescent="0.25">
      <c r="E78" s="984"/>
      <c r="F78" s="103" t="s">
        <v>805</v>
      </c>
      <c r="G78" s="104" t="s">
        <v>806</v>
      </c>
      <c r="K78" s="74" t="s">
        <v>807</v>
      </c>
    </row>
    <row r="79" spans="1:11" x14ac:dyDescent="0.25">
      <c r="E79" s="984"/>
      <c r="F79" s="7" t="s">
        <v>808</v>
      </c>
      <c r="G79" s="9" t="s">
        <v>809</v>
      </c>
      <c r="K79" s="74" t="s">
        <v>810</v>
      </c>
    </row>
    <row r="80" spans="1:11" x14ac:dyDescent="0.25">
      <c r="E80" s="984"/>
      <c r="F80" s="7" t="s">
        <v>811</v>
      </c>
      <c r="G80" s="9" t="s">
        <v>812</v>
      </c>
      <c r="K80" s="74" t="s">
        <v>813</v>
      </c>
    </row>
    <row r="81" spans="5:11" x14ac:dyDescent="0.25">
      <c r="E81" s="984"/>
      <c r="F81" s="103" t="s">
        <v>814</v>
      </c>
      <c r="G81" s="104" t="s">
        <v>815</v>
      </c>
      <c r="K81" s="74" t="s">
        <v>816</v>
      </c>
    </row>
    <row r="82" spans="5:11" x14ac:dyDescent="0.25">
      <c r="E82" s="984"/>
      <c r="F82" s="103" t="s">
        <v>817</v>
      </c>
      <c r="G82" s="104" t="s">
        <v>818</v>
      </c>
      <c r="K82" s="74" t="s">
        <v>819</v>
      </c>
    </row>
    <row r="83" spans="5:11" x14ac:dyDescent="0.25">
      <c r="E83" s="984"/>
      <c r="F83" s="103" t="s">
        <v>820</v>
      </c>
      <c r="G83" s="104" t="s">
        <v>821</v>
      </c>
      <c r="K83" s="74" t="s">
        <v>822</v>
      </c>
    </row>
    <row r="84" spans="5:11" x14ac:dyDescent="0.25">
      <c r="E84" s="984"/>
      <c r="F84" s="103" t="s">
        <v>823</v>
      </c>
      <c r="G84" s="104" t="s">
        <v>824</v>
      </c>
      <c r="K84" s="74" t="s">
        <v>825</v>
      </c>
    </row>
    <row r="85" spans="5:11" ht="16.5" thickBot="1" x14ac:dyDescent="0.3">
      <c r="E85" s="985"/>
      <c r="F85" s="105" t="s">
        <v>826</v>
      </c>
      <c r="G85" s="106" t="s">
        <v>827</v>
      </c>
      <c r="K85" s="74" t="s">
        <v>828</v>
      </c>
    </row>
    <row r="86" spans="5:11" x14ac:dyDescent="0.25">
      <c r="E86" s="986" t="s">
        <v>829</v>
      </c>
      <c r="F86" s="107" t="s">
        <v>830</v>
      </c>
      <c r="G86" s="108" t="s">
        <v>831</v>
      </c>
      <c r="K86" s="74" t="s">
        <v>832</v>
      </c>
    </row>
    <row r="87" spans="5:11" x14ac:dyDescent="0.25">
      <c r="E87" s="987"/>
      <c r="F87" s="109" t="s">
        <v>833</v>
      </c>
      <c r="G87" s="110" t="s">
        <v>834</v>
      </c>
      <c r="K87" s="74" t="s">
        <v>835</v>
      </c>
    </row>
    <row r="88" spans="5:11" x14ac:dyDescent="0.25">
      <c r="E88" s="987"/>
      <c r="F88" s="109" t="s">
        <v>836</v>
      </c>
      <c r="G88" s="110" t="s">
        <v>837</v>
      </c>
      <c r="K88" s="74" t="s">
        <v>838</v>
      </c>
    </row>
    <row r="89" spans="5:11" x14ac:dyDescent="0.25">
      <c r="E89" s="987"/>
      <c r="F89" s="109" t="s">
        <v>839</v>
      </c>
      <c r="G89" s="110" t="s">
        <v>840</v>
      </c>
      <c r="K89" s="74" t="s">
        <v>841</v>
      </c>
    </row>
    <row r="90" spans="5:11" x14ac:dyDescent="0.25">
      <c r="E90" s="987"/>
      <c r="F90" s="109" t="s">
        <v>842</v>
      </c>
      <c r="G90" s="110" t="s">
        <v>843</v>
      </c>
      <c r="K90" s="74" t="s">
        <v>844</v>
      </c>
    </row>
    <row r="91" spans="5:11" ht="16.5" thickBot="1" x14ac:dyDescent="0.3">
      <c r="E91" s="988"/>
      <c r="F91" s="111" t="s">
        <v>845</v>
      </c>
      <c r="G91" s="112" t="s">
        <v>846</v>
      </c>
      <c r="K91" s="74" t="s">
        <v>847</v>
      </c>
    </row>
    <row r="92" spans="5:11" x14ac:dyDescent="0.25">
      <c r="E92" s="989" t="s">
        <v>848</v>
      </c>
      <c r="F92" s="113" t="s">
        <v>849</v>
      </c>
      <c r="G92" s="114" t="s">
        <v>850</v>
      </c>
      <c r="K92" s="74" t="s">
        <v>851</v>
      </c>
    </row>
    <row r="93" spans="5:11" x14ac:dyDescent="0.25">
      <c r="E93" s="990"/>
      <c r="F93" s="115" t="s">
        <v>852</v>
      </c>
      <c r="G93" s="9" t="s">
        <v>853</v>
      </c>
      <c r="K93" s="74" t="s">
        <v>854</v>
      </c>
    </row>
    <row r="94" spans="5:11" x14ac:dyDescent="0.25">
      <c r="E94" s="990"/>
      <c r="F94" s="115" t="s">
        <v>855</v>
      </c>
      <c r="G94" s="9" t="s">
        <v>856</v>
      </c>
      <c r="K94" s="74" t="s">
        <v>857</v>
      </c>
    </row>
    <row r="95" spans="5:11" x14ac:dyDescent="0.25">
      <c r="E95" s="990"/>
      <c r="F95" s="115" t="s">
        <v>858</v>
      </c>
      <c r="G95" s="9" t="s">
        <v>859</v>
      </c>
      <c r="K95" s="74" t="s">
        <v>860</v>
      </c>
    </row>
    <row r="96" spans="5:11" x14ac:dyDescent="0.25">
      <c r="E96" s="990"/>
      <c r="F96" s="115" t="s">
        <v>861</v>
      </c>
      <c r="G96" s="9" t="s">
        <v>862</v>
      </c>
      <c r="K96" s="74" t="s">
        <v>863</v>
      </c>
    </row>
    <row r="97" spans="5:11" x14ac:dyDescent="0.25">
      <c r="E97" s="990"/>
      <c r="F97" s="115" t="s">
        <v>864</v>
      </c>
      <c r="G97" s="9" t="s">
        <v>865</v>
      </c>
      <c r="K97" s="74" t="s">
        <v>866</v>
      </c>
    </row>
    <row r="98" spans="5:11" x14ac:dyDescent="0.25">
      <c r="E98" s="990"/>
      <c r="F98" s="115" t="s">
        <v>867</v>
      </c>
      <c r="G98" s="9" t="s">
        <v>868</v>
      </c>
      <c r="K98" s="74" t="s">
        <v>869</v>
      </c>
    </row>
    <row r="99" spans="5:11" x14ac:dyDescent="0.25">
      <c r="E99" s="990"/>
      <c r="F99" s="115" t="s">
        <v>870</v>
      </c>
      <c r="G99" s="9" t="s">
        <v>871</v>
      </c>
      <c r="K99" s="74" t="s">
        <v>872</v>
      </c>
    </row>
    <row r="100" spans="5:11" x14ac:dyDescent="0.25">
      <c r="E100" s="990"/>
      <c r="F100" s="115" t="s">
        <v>873</v>
      </c>
      <c r="G100" s="9" t="s">
        <v>874</v>
      </c>
      <c r="K100" s="74" t="s">
        <v>875</v>
      </c>
    </row>
    <row r="101" spans="5:11" x14ac:dyDescent="0.25">
      <c r="E101" s="990"/>
      <c r="F101" s="115" t="s">
        <v>876</v>
      </c>
      <c r="G101" s="9" t="s">
        <v>877</v>
      </c>
      <c r="K101" s="74" t="s">
        <v>878</v>
      </c>
    </row>
    <row r="102" spans="5:11" x14ac:dyDescent="0.25">
      <c r="E102" s="990"/>
      <c r="F102" s="116" t="s">
        <v>879</v>
      </c>
      <c r="G102" s="117" t="s">
        <v>880</v>
      </c>
      <c r="K102" s="74" t="s">
        <v>881</v>
      </c>
    </row>
    <row r="103" spans="5:11" x14ac:dyDescent="0.25">
      <c r="E103" s="990"/>
      <c r="F103" s="115" t="s">
        <v>882</v>
      </c>
      <c r="G103" s="9" t="s">
        <v>883</v>
      </c>
      <c r="K103" s="74" t="s">
        <v>884</v>
      </c>
    </row>
    <row r="104" spans="5:11" x14ac:dyDescent="0.25">
      <c r="E104" s="990"/>
      <c r="F104" s="115" t="s">
        <v>885</v>
      </c>
      <c r="G104" s="9" t="s">
        <v>886</v>
      </c>
      <c r="K104" s="74" t="s">
        <v>887</v>
      </c>
    </row>
    <row r="105" spans="5:11" x14ac:dyDescent="0.25">
      <c r="E105" s="990"/>
      <c r="F105" s="115" t="s">
        <v>888</v>
      </c>
      <c r="G105" s="9" t="s">
        <v>889</v>
      </c>
      <c r="K105" s="74" t="s">
        <v>890</v>
      </c>
    </row>
    <row r="106" spans="5:11" x14ac:dyDescent="0.25">
      <c r="E106" s="990"/>
      <c r="F106" s="115" t="s">
        <v>891</v>
      </c>
      <c r="G106" s="9" t="s">
        <v>892</v>
      </c>
      <c r="K106" s="74" t="s">
        <v>893</v>
      </c>
    </row>
    <row r="107" spans="5:11" x14ac:dyDescent="0.25">
      <c r="E107" s="990"/>
      <c r="F107" s="115" t="s">
        <v>894</v>
      </c>
      <c r="G107" s="9" t="s">
        <v>895</v>
      </c>
      <c r="K107" s="74" t="s">
        <v>896</v>
      </c>
    </row>
    <row r="108" spans="5:11" x14ac:dyDescent="0.25">
      <c r="E108" s="990"/>
      <c r="F108" s="115" t="s">
        <v>897</v>
      </c>
      <c r="G108" s="9" t="s">
        <v>898</v>
      </c>
      <c r="K108" s="74" t="s">
        <v>899</v>
      </c>
    </row>
    <row r="109" spans="5:11" x14ac:dyDescent="0.25">
      <c r="E109" s="990"/>
      <c r="F109" s="115" t="s">
        <v>900</v>
      </c>
      <c r="G109" s="9" t="s">
        <v>901</v>
      </c>
      <c r="K109" s="74" t="s">
        <v>902</v>
      </c>
    </row>
    <row r="110" spans="5:11" x14ac:dyDescent="0.25">
      <c r="E110" s="990"/>
      <c r="F110" s="116" t="s">
        <v>903</v>
      </c>
      <c r="G110" s="117" t="s">
        <v>904</v>
      </c>
      <c r="K110" s="74" t="s">
        <v>905</v>
      </c>
    </row>
    <row r="111" spans="5:11" x14ac:dyDescent="0.25">
      <c r="E111" s="990"/>
      <c r="F111" s="115" t="s">
        <v>906</v>
      </c>
      <c r="G111" s="9" t="s">
        <v>907</v>
      </c>
      <c r="K111" s="74" t="s">
        <v>908</v>
      </c>
    </row>
    <row r="112" spans="5:11" x14ac:dyDescent="0.25">
      <c r="E112" s="990"/>
      <c r="F112" s="115" t="s">
        <v>909</v>
      </c>
      <c r="G112" s="9" t="s">
        <v>910</v>
      </c>
      <c r="K112" s="74" t="s">
        <v>911</v>
      </c>
    </row>
    <row r="113" spans="5:11" x14ac:dyDescent="0.25">
      <c r="E113" s="990"/>
      <c r="F113" s="115" t="s">
        <v>912</v>
      </c>
      <c r="G113" s="9" t="s">
        <v>913</v>
      </c>
      <c r="K113" s="74" t="s">
        <v>914</v>
      </c>
    </row>
    <row r="114" spans="5:11" x14ac:dyDescent="0.25">
      <c r="E114" s="990"/>
      <c r="F114" s="115" t="s">
        <v>915</v>
      </c>
      <c r="G114" s="9" t="s">
        <v>916</v>
      </c>
      <c r="K114" s="74" t="s">
        <v>917</v>
      </c>
    </row>
    <row r="115" spans="5:11" x14ac:dyDescent="0.25">
      <c r="E115" s="990"/>
      <c r="F115" s="115" t="s">
        <v>918</v>
      </c>
      <c r="G115" s="9" t="s">
        <v>919</v>
      </c>
      <c r="K115" s="74" t="s">
        <v>920</v>
      </c>
    </row>
    <row r="116" spans="5:11" ht="31.5" x14ac:dyDescent="0.25">
      <c r="E116" s="990"/>
      <c r="F116" s="115" t="s">
        <v>921</v>
      </c>
      <c r="G116" s="9" t="s">
        <v>922</v>
      </c>
      <c r="K116" s="74" t="s">
        <v>923</v>
      </c>
    </row>
    <row r="117" spans="5:11" x14ac:dyDescent="0.25">
      <c r="E117" s="990"/>
      <c r="F117" s="115" t="s">
        <v>924</v>
      </c>
      <c r="G117" s="9" t="s">
        <v>925</v>
      </c>
      <c r="K117" s="118" t="s">
        <v>926</v>
      </c>
    </row>
    <row r="118" spans="5:11" x14ac:dyDescent="0.25">
      <c r="E118" s="990"/>
      <c r="F118" s="115" t="s">
        <v>927</v>
      </c>
      <c r="G118" s="9" t="s">
        <v>928</v>
      </c>
      <c r="K118" s="119" t="s">
        <v>929</v>
      </c>
    </row>
    <row r="119" spans="5:11" x14ac:dyDescent="0.25">
      <c r="E119" s="990"/>
      <c r="F119" s="116" t="s">
        <v>930</v>
      </c>
      <c r="G119" s="117" t="s">
        <v>931</v>
      </c>
      <c r="K119" s="119" t="s">
        <v>932</v>
      </c>
    </row>
    <row r="120" spans="5:11" ht="16.5" thickBot="1" x14ac:dyDescent="0.3">
      <c r="E120" s="990"/>
      <c r="F120" s="115" t="s">
        <v>933</v>
      </c>
      <c r="G120" s="9" t="s">
        <v>934</v>
      </c>
      <c r="K120" s="119" t="s">
        <v>935</v>
      </c>
    </row>
    <row r="121" spans="5:11" ht="16.5" thickBot="1" x14ac:dyDescent="0.3">
      <c r="E121" s="990"/>
      <c r="F121" s="115" t="s">
        <v>936</v>
      </c>
      <c r="G121" s="9" t="s">
        <v>937</v>
      </c>
      <c r="K121" s="480" t="s">
        <v>1731</v>
      </c>
    </row>
    <row r="122" spans="5:11" ht="16.5" thickBot="1" x14ac:dyDescent="0.3">
      <c r="E122" s="990"/>
      <c r="F122" s="115" t="s">
        <v>938</v>
      </c>
      <c r="G122" s="9" t="s">
        <v>939</v>
      </c>
      <c r="K122" s="480" t="s">
        <v>1732</v>
      </c>
    </row>
    <row r="123" spans="5:11" x14ac:dyDescent="0.25">
      <c r="E123" s="990"/>
      <c r="F123" s="115" t="s">
        <v>940</v>
      </c>
      <c r="G123" s="9" t="s">
        <v>941</v>
      </c>
    </row>
    <row r="124" spans="5:11" x14ac:dyDescent="0.25">
      <c r="E124" s="990"/>
      <c r="F124" s="115" t="s">
        <v>942</v>
      </c>
      <c r="G124" s="9" t="s">
        <v>943</v>
      </c>
    </row>
    <row r="125" spans="5:11" x14ac:dyDescent="0.25">
      <c r="E125" s="990"/>
      <c r="F125" s="115" t="s">
        <v>944</v>
      </c>
      <c r="G125" s="9" t="s">
        <v>945</v>
      </c>
    </row>
    <row r="126" spans="5:11" x14ac:dyDescent="0.25">
      <c r="E126" s="990"/>
      <c r="F126" s="115" t="s">
        <v>946</v>
      </c>
      <c r="G126" s="9" t="s">
        <v>947</v>
      </c>
    </row>
    <row r="127" spans="5:11" x14ac:dyDescent="0.25">
      <c r="E127" s="990"/>
      <c r="F127" s="116" t="s">
        <v>948</v>
      </c>
      <c r="G127" s="117" t="s">
        <v>949</v>
      </c>
    </row>
    <row r="128" spans="5:11" x14ac:dyDescent="0.25">
      <c r="E128" s="990"/>
      <c r="F128" s="115" t="s">
        <v>950</v>
      </c>
      <c r="G128" s="9" t="s">
        <v>951</v>
      </c>
    </row>
    <row r="129" spans="5:7" x14ac:dyDescent="0.25">
      <c r="E129" s="990"/>
      <c r="F129" s="115" t="s">
        <v>952</v>
      </c>
      <c r="G129" s="9" t="s">
        <v>953</v>
      </c>
    </row>
    <row r="130" spans="5:7" x14ac:dyDescent="0.25">
      <c r="E130" s="990"/>
      <c r="F130" s="115" t="s">
        <v>954</v>
      </c>
      <c r="G130" s="9" t="s">
        <v>955</v>
      </c>
    </row>
    <row r="131" spans="5:7" x14ac:dyDescent="0.25">
      <c r="E131" s="990"/>
      <c r="F131" s="115" t="s">
        <v>956</v>
      </c>
      <c r="G131" s="9" t="s">
        <v>957</v>
      </c>
    </row>
    <row r="132" spans="5:7" x14ac:dyDescent="0.25">
      <c r="E132" s="990"/>
      <c r="F132" s="115" t="s">
        <v>958</v>
      </c>
      <c r="G132" s="8" t="s">
        <v>959</v>
      </c>
    </row>
    <row r="133" spans="5:7" x14ac:dyDescent="0.25">
      <c r="E133" s="990"/>
      <c r="F133" s="115" t="s">
        <v>960</v>
      </c>
      <c r="G133" s="9" t="s">
        <v>961</v>
      </c>
    </row>
    <row r="134" spans="5:7" x14ac:dyDescent="0.25">
      <c r="E134" s="990"/>
      <c r="F134" s="116" t="s">
        <v>962</v>
      </c>
      <c r="G134" s="117" t="s">
        <v>963</v>
      </c>
    </row>
    <row r="135" spans="5:7" x14ac:dyDescent="0.25">
      <c r="E135" s="990"/>
      <c r="F135" s="116" t="s">
        <v>964</v>
      </c>
      <c r="G135" s="117" t="s">
        <v>965</v>
      </c>
    </row>
    <row r="136" spans="5:7" x14ac:dyDescent="0.25">
      <c r="E136" s="990"/>
      <c r="F136" s="116" t="s">
        <v>966</v>
      </c>
      <c r="G136" s="117" t="s">
        <v>967</v>
      </c>
    </row>
    <row r="137" spans="5:7" x14ac:dyDescent="0.25">
      <c r="E137" s="990"/>
      <c r="F137" s="115" t="s">
        <v>968</v>
      </c>
      <c r="G137" s="9" t="s">
        <v>969</v>
      </c>
    </row>
    <row r="138" spans="5:7" x14ac:dyDescent="0.25">
      <c r="E138" s="990"/>
      <c r="F138" s="115" t="s">
        <v>970</v>
      </c>
      <c r="G138" s="9" t="s">
        <v>971</v>
      </c>
    </row>
    <row r="139" spans="5:7" x14ac:dyDescent="0.25">
      <c r="E139" s="990"/>
      <c r="F139" s="115" t="s">
        <v>972</v>
      </c>
      <c r="G139" s="9" t="s">
        <v>973</v>
      </c>
    </row>
    <row r="140" spans="5:7" x14ac:dyDescent="0.25">
      <c r="E140" s="990"/>
      <c r="F140" s="115" t="s">
        <v>974</v>
      </c>
      <c r="G140" s="9" t="s">
        <v>975</v>
      </c>
    </row>
    <row r="141" spans="5:7" ht="16.5" thickBot="1" x14ac:dyDescent="0.3">
      <c r="E141" s="991"/>
      <c r="F141" s="120" t="s">
        <v>976</v>
      </c>
      <c r="G141" s="121" t="s">
        <v>977</v>
      </c>
    </row>
    <row r="142" spans="5:7" x14ac:dyDescent="0.25">
      <c r="E142" s="992" t="s">
        <v>978</v>
      </c>
      <c r="F142" s="122" t="s">
        <v>979</v>
      </c>
      <c r="G142" s="123" t="s">
        <v>980</v>
      </c>
    </row>
    <row r="143" spans="5:7" x14ac:dyDescent="0.25">
      <c r="E143" s="993"/>
      <c r="F143" s="124" t="s">
        <v>981</v>
      </c>
      <c r="G143" s="125" t="s">
        <v>982</v>
      </c>
    </row>
    <row r="144" spans="5:7" x14ac:dyDescent="0.25">
      <c r="E144" s="993"/>
      <c r="F144" s="124" t="s">
        <v>983</v>
      </c>
      <c r="G144" s="125" t="s">
        <v>984</v>
      </c>
    </row>
    <row r="145" spans="5:7" x14ac:dyDescent="0.25">
      <c r="E145" s="993"/>
      <c r="F145" s="124" t="s">
        <v>985</v>
      </c>
      <c r="G145" s="125" t="s">
        <v>986</v>
      </c>
    </row>
    <row r="146" spans="5:7" x14ac:dyDescent="0.25">
      <c r="E146" s="993"/>
      <c r="F146" s="124" t="s">
        <v>987</v>
      </c>
      <c r="G146" s="125" t="s">
        <v>988</v>
      </c>
    </row>
    <row r="147" spans="5:7" x14ac:dyDescent="0.25">
      <c r="E147" s="993"/>
      <c r="F147" s="7" t="s">
        <v>989</v>
      </c>
      <c r="G147" s="9" t="s">
        <v>990</v>
      </c>
    </row>
    <row r="148" spans="5:7" x14ac:dyDescent="0.25">
      <c r="E148" s="993"/>
      <c r="F148" s="7" t="s">
        <v>991</v>
      </c>
      <c r="G148" s="9" t="s">
        <v>992</v>
      </c>
    </row>
    <row r="149" spans="5:7" x14ac:dyDescent="0.25">
      <c r="E149" s="993"/>
      <c r="F149" s="7" t="s">
        <v>993</v>
      </c>
      <c r="G149" s="9" t="s">
        <v>994</v>
      </c>
    </row>
    <row r="150" spans="5:7" x14ac:dyDescent="0.25">
      <c r="E150" s="993"/>
      <c r="F150" s="7" t="s">
        <v>995</v>
      </c>
      <c r="G150" s="9" t="s">
        <v>996</v>
      </c>
    </row>
    <row r="151" spans="5:7" x14ac:dyDescent="0.25">
      <c r="E151" s="993"/>
      <c r="F151" s="7" t="s">
        <v>997</v>
      </c>
      <c r="G151" s="9" t="s">
        <v>998</v>
      </c>
    </row>
    <row r="152" spans="5:7" x14ac:dyDescent="0.25">
      <c r="E152" s="993"/>
      <c r="F152" s="7" t="s">
        <v>999</v>
      </c>
      <c r="G152" s="9" t="s">
        <v>1000</v>
      </c>
    </row>
    <row r="153" spans="5:7" x14ac:dyDescent="0.25">
      <c r="E153" s="993"/>
      <c r="F153" s="7" t="s">
        <v>1001</v>
      </c>
      <c r="G153" s="9" t="s">
        <v>1002</v>
      </c>
    </row>
    <row r="154" spans="5:7" x14ac:dyDescent="0.25">
      <c r="E154" s="993"/>
      <c r="F154" s="7" t="s">
        <v>1003</v>
      </c>
      <c r="G154" s="9" t="s">
        <v>1004</v>
      </c>
    </row>
    <row r="155" spans="5:7" x14ac:dyDescent="0.25">
      <c r="E155" s="993"/>
      <c r="F155" s="7" t="s">
        <v>1005</v>
      </c>
      <c r="G155" s="9" t="s">
        <v>1006</v>
      </c>
    </row>
    <row r="156" spans="5:7" x14ac:dyDescent="0.25">
      <c r="E156" s="993"/>
      <c r="F156" s="7" t="s">
        <v>1007</v>
      </c>
      <c r="G156" s="9" t="s">
        <v>1008</v>
      </c>
    </row>
    <row r="157" spans="5:7" x14ac:dyDescent="0.25">
      <c r="E157" s="993"/>
      <c r="F157" s="7" t="s">
        <v>1009</v>
      </c>
      <c r="G157" s="9" t="s">
        <v>1010</v>
      </c>
    </row>
    <row r="158" spans="5:7" x14ac:dyDescent="0.25">
      <c r="E158" s="993"/>
      <c r="F158" s="7" t="s">
        <v>1011</v>
      </c>
      <c r="G158" s="9" t="s">
        <v>1012</v>
      </c>
    </row>
    <row r="159" spans="5:7" x14ac:dyDescent="0.25">
      <c r="E159" s="993"/>
      <c r="F159" s="7" t="s">
        <v>1013</v>
      </c>
      <c r="G159" s="9" t="s">
        <v>1014</v>
      </c>
    </row>
    <row r="160" spans="5:7" x14ac:dyDescent="0.25">
      <c r="E160" s="993"/>
      <c r="F160" s="7" t="s">
        <v>1015</v>
      </c>
      <c r="G160" s="9" t="s">
        <v>1016</v>
      </c>
    </row>
    <row r="161" spans="5:7" x14ac:dyDescent="0.25">
      <c r="E161" s="993"/>
      <c r="F161" s="7" t="s">
        <v>1017</v>
      </c>
      <c r="G161" s="9" t="s">
        <v>1018</v>
      </c>
    </row>
    <row r="162" spans="5:7" x14ac:dyDescent="0.25">
      <c r="E162" s="993"/>
      <c r="F162" s="7" t="s">
        <v>1019</v>
      </c>
      <c r="G162" s="9" t="s">
        <v>1020</v>
      </c>
    </row>
    <row r="163" spans="5:7" x14ac:dyDescent="0.25">
      <c r="E163" s="993"/>
      <c r="F163" s="7" t="s">
        <v>1021</v>
      </c>
      <c r="G163" s="9" t="s">
        <v>1022</v>
      </c>
    </row>
    <row r="164" spans="5:7" x14ac:dyDescent="0.25">
      <c r="E164" s="993"/>
      <c r="F164" s="7" t="s">
        <v>1023</v>
      </c>
      <c r="G164" s="9" t="s">
        <v>1024</v>
      </c>
    </row>
    <row r="165" spans="5:7" x14ac:dyDescent="0.25">
      <c r="E165" s="993"/>
      <c r="F165" s="7" t="s">
        <v>1025</v>
      </c>
      <c r="G165" s="9" t="s">
        <v>1026</v>
      </c>
    </row>
    <row r="166" spans="5:7" x14ac:dyDescent="0.25">
      <c r="E166" s="993"/>
      <c r="F166" s="124" t="s">
        <v>1027</v>
      </c>
      <c r="G166" s="125" t="s">
        <v>1028</v>
      </c>
    </row>
    <row r="167" spans="5:7" x14ac:dyDescent="0.25">
      <c r="E167" s="993"/>
      <c r="F167" s="124" t="s">
        <v>1029</v>
      </c>
      <c r="G167" s="125" t="s">
        <v>1030</v>
      </c>
    </row>
    <row r="168" spans="5:7" x14ac:dyDescent="0.25">
      <c r="E168" s="993"/>
      <c r="F168" s="124" t="s">
        <v>1031</v>
      </c>
      <c r="G168" s="125" t="s">
        <v>1032</v>
      </c>
    </row>
    <row r="169" spans="5:7" x14ac:dyDescent="0.25">
      <c r="E169" s="993"/>
      <c r="F169" s="124" t="s">
        <v>1033</v>
      </c>
      <c r="G169" s="125" t="s">
        <v>1034</v>
      </c>
    </row>
    <row r="170" spans="5:7" x14ac:dyDescent="0.25">
      <c r="E170" s="993"/>
      <c r="F170" s="124" t="s">
        <v>1035</v>
      </c>
      <c r="G170" s="125" t="s">
        <v>1036</v>
      </c>
    </row>
    <row r="171" spans="5:7" ht="16.5" thickBot="1" x14ac:dyDescent="0.3">
      <c r="E171" s="994"/>
      <c r="F171" s="126" t="s">
        <v>1037</v>
      </c>
      <c r="G171" s="127" t="s">
        <v>1038</v>
      </c>
    </row>
    <row r="172" spans="5:7" x14ac:dyDescent="0.25">
      <c r="E172" s="995" t="s">
        <v>1039</v>
      </c>
      <c r="F172" s="128" t="s">
        <v>1040</v>
      </c>
      <c r="G172" s="129" t="s">
        <v>1041</v>
      </c>
    </row>
    <row r="173" spans="5:7" x14ac:dyDescent="0.25">
      <c r="E173" s="996"/>
      <c r="F173" s="7" t="s">
        <v>1042</v>
      </c>
      <c r="G173" s="9" t="s">
        <v>1043</v>
      </c>
    </row>
    <row r="174" spans="5:7" x14ac:dyDescent="0.25">
      <c r="E174" s="996"/>
      <c r="F174" s="7" t="s">
        <v>1044</v>
      </c>
      <c r="G174" s="9" t="s">
        <v>1045</v>
      </c>
    </row>
    <row r="175" spans="5:7" x14ac:dyDescent="0.25">
      <c r="E175" s="996"/>
      <c r="F175" s="7" t="s">
        <v>1046</v>
      </c>
      <c r="G175" s="9" t="s">
        <v>1047</v>
      </c>
    </row>
    <row r="176" spans="5:7" x14ac:dyDescent="0.25">
      <c r="E176" s="996"/>
      <c r="F176" s="7" t="s">
        <v>1048</v>
      </c>
      <c r="G176" s="9" t="s">
        <v>1049</v>
      </c>
    </row>
    <row r="177" spans="5:7" x14ac:dyDescent="0.25">
      <c r="E177" s="996"/>
      <c r="F177" s="7" t="s">
        <v>1050</v>
      </c>
      <c r="G177" s="9" t="s">
        <v>1051</v>
      </c>
    </row>
    <row r="178" spans="5:7" x14ac:dyDescent="0.25">
      <c r="E178" s="996"/>
      <c r="F178" s="7" t="s">
        <v>1052</v>
      </c>
      <c r="G178" s="9" t="s">
        <v>1053</v>
      </c>
    </row>
    <row r="179" spans="5:7" x14ac:dyDescent="0.25">
      <c r="E179" s="996"/>
      <c r="F179" s="7" t="s">
        <v>1054</v>
      </c>
      <c r="G179" s="9" t="s">
        <v>1055</v>
      </c>
    </row>
    <row r="180" spans="5:7" x14ac:dyDescent="0.25">
      <c r="E180" s="996"/>
      <c r="F180" s="7" t="s">
        <v>1056</v>
      </c>
      <c r="G180" s="9" t="s">
        <v>1057</v>
      </c>
    </row>
    <row r="181" spans="5:7" x14ac:dyDescent="0.25">
      <c r="E181" s="996"/>
      <c r="F181" s="7" t="s">
        <v>1058</v>
      </c>
      <c r="G181" s="9" t="s">
        <v>1059</v>
      </c>
    </row>
    <row r="182" spans="5:7" x14ac:dyDescent="0.25">
      <c r="E182" s="996"/>
      <c r="F182" s="7" t="s">
        <v>1060</v>
      </c>
      <c r="G182" s="9" t="s">
        <v>1061</v>
      </c>
    </row>
    <row r="183" spans="5:7" x14ac:dyDescent="0.25">
      <c r="E183" s="996"/>
      <c r="F183" s="130" t="s">
        <v>1062</v>
      </c>
      <c r="G183" s="131" t="s">
        <v>1063</v>
      </c>
    </row>
    <row r="184" spans="5:7" x14ac:dyDescent="0.25">
      <c r="E184" s="996"/>
      <c r="F184" s="130" t="s">
        <v>1064</v>
      </c>
      <c r="G184" s="131" t="s">
        <v>1065</v>
      </c>
    </row>
    <row r="185" spans="5:7" ht="16.5" thickBot="1" x14ac:dyDescent="0.3">
      <c r="E185" s="997"/>
      <c r="F185" s="132" t="s">
        <v>1066</v>
      </c>
      <c r="G185" s="133" t="s">
        <v>1067</v>
      </c>
    </row>
    <row r="186" spans="5:7" x14ac:dyDescent="0.25">
      <c r="E186" s="973" t="s">
        <v>1068</v>
      </c>
      <c r="F186" s="93" t="s">
        <v>1069</v>
      </c>
      <c r="G186" s="94" t="s">
        <v>1070</v>
      </c>
    </row>
    <row r="187" spans="5:7" x14ac:dyDescent="0.25">
      <c r="E187" s="974"/>
      <c r="F187" s="7" t="s">
        <v>1071</v>
      </c>
      <c r="G187" s="9" t="s">
        <v>1072</v>
      </c>
    </row>
    <row r="188" spans="5:7" x14ac:dyDescent="0.25">
      <c r="E188" s="974"/>
      <c r="F188" s="7" t="s">
        <v>1073</v>
      </c>
      <c r="G188" s="9" t="s">
        <v>1074</v>
      </c>
    </row>
    <row r="189" spans="5:7" x14ac:dyDescent="0.25">
      <c r="E189" s="974"/>
      <c r="F189" s="7" t="s">
        <v>1075</v>
      </c>
      <c r="G189" s="9" t="s">
        <v>1076</v>
      </c>
    </row>
    <row r="190" spans="5:7" x14ac:dyDescent="0.25">
      <c r="E190" s="974"/>
      <c r="F190" s="7" t="s">
        <v>1077</v>
      </c>
      <c r="G190" s="9" t="s">
        <v>1078</v>
      </c>
    </row>
    <row r="191" spans="5:7" x14ac:dyDescent="0.25">
      <c r="E191" s="974"/>
      <c r="F191" s="7" t="s">
        <v>1079</v>
      </c>
      <c r="G191" s="9" t="s">
        <v>1080</v>
      </c>
    </row>
    <row r="192" spans="5:7" x14ac:dyDescent="0.25">
      <c r="E192" s="974"/>
      <c r="F192" s="7" t="s">
        <v>1081</v>
      </c>
      <c r="G192" s="9" t="s">
        <v>1082</v>
      </c>
    </row>
    <row r="193" spans="5:7" x14ac:dyDescent="0.25">
      <c r="E193" s="974"/>
      <c r="F193" s="7" t="s">
        <v>1083</v>
      </c>
      <c r="G193" s="9" t="s">
        <v>1084</v>
      </c>
    </row>
    <row r="194" spans="5:7" x14ac:dyDescent="0.25">
      <c r="E194" s="974"/>
      <c r="F194" s="7" t="s">
        <v>1085</v>
      </c>
      <c r="G194" s="9" t="s">
        <v>1086</v>
      </c>
    </row>
    <row r="195" spans="5:7" x14ac:dyDescent="0.25">
      <c r="E195" s="974"/>
      <c r="F195" s="7" t="s">
        <v>1087</v>
      </c>
      <c r="G195" s="9" t="s">
        <v>1088</v>
      </c>
    </row>
    <row r="196" spans="5:7" x14ac:dyDescent="0.25">
      <c r="E196" s="974"/>
      <c r="F196" s="7" t="s">
        <v>1089</v>
      </c>
      <c r="G196" s="9" t="s">
        <v>1090</v>
      </c>
    </row>
    <row r="197" spans="5:7" x14ac:dyDescent="0.25">
      <c r="E197" s="974"/>
      <c r="F197" s="7" t="s">
        <v>1091</v>
      </c>
      <c r="G197" s="9" t="s">
        <v>1092</v>
      </c>
    </row>
    <row r="198" spans="5:7" x14ac:dyDescent="0.25">
      <c r="E198" s="974"/>
      <c r="F198" s="7" t="s">
        <v>1093</v>
      </c>
      <c r="G198" s="9" t="s">
        <v>1094</v>
      </c>
    </row>
    <row r="199" spans="5:7" x14ac:dyDescent="0.25">
      <c r="E199" s="974"/>
      <c r="F199" s="97" t="s">
        <v>1095</v>
      </c>
      <c r="G199" s="98" t="s">
        <v>1096</v>
      </c>
    </row>
    <row r="200" spans="5:7" x14ac:dyDescent="0.25">
      <c r="E200" s="974"/>
      <c r="F200" s="7" t="s">
        <v>1097</v>
      </c>
      <c r="G200" s="9" t="s">
        <v>1098</v>
      </c>
    </row>
    <row r="201" spans="5:7" x14ac:dyDescent="0.25">
      <c r="E201" s="974"/>
      <c r="F201" s="7" t="s">
        <v>1099</v>
      </c>
      <c r="G201" s="9" t="s">
        <v>1100</v>
      </c>
    </row>
    <row r="202" spans="5:7" x14ac:dyDescent="0.25">
      <c r="E202" s="974"/>
      <c r="F202" s="7" t="s">
        <v>1101</v>
      </c>
      <c r="G202" s="9" t="s">
        <v>1102</v>
      </c>
    </row>
    <row r="203" spans="5:7" x14ac:dyDescent="0.25">
      <c r="E203" s="974"/>
      <c r="F203" s="7" t="s">
        <v>1103</v>
      </c>
      <c r="G203" s="9" t="s">
        <v>1104</v>
      </c>
    </row>
    <row r="204" spans="5:7" x14ac:dyDescent="0.25">
      <c r="E204" s="974"/>
      <c r="F204" s="7" t="s">
        <v>1105</v>
      </c>
      <c r="G204" s="9" t="s">
        <v>1106</v>
      </c>
    </row>
    <row r="205" spans="5:7" x14ac:dyDescent="0.25">
      <c r="E205" s="974"/>
      <c r="F205" s="7" t="s">
        <v>1107</v>
      </c>
      <c r="G205" s="9" t="s">
        <v>1108</v>
      </c>
    </row>
    <row r="206" spans="5:7" x14ac:dyDescent="0.25">
      <c r="E206" s="974"/>
      <c r="F206" s="7" t="s">
        <v>1109</v>
      </c>
      <c r="G206" s="9" t="s">
        <v>1110</v>
      </c>
    </row>
    <row r="207" spans="5:7" x14ac:dyDescent="0.25">
      <c r="E207" s="974"/>
      <c r="F207" s="7" t="s">
        <v>1111</v>
      </c>
      <c r="G207" s="9" t="s">
        <v>1112</v>
      </c>
    </row>
    <row r="208" spans="5:7" x14ac:dyDescent="0.25">
      <c r="E208" s="974"/>
      <c r="F208" s="7" t="s">
        <v>1113</v>
      </c>
      <c r="G208" s="9" t="s">
        <v>1114</v>
      </c>
    </row>
    <row r="209" spans="5:7" ht="31.5" x14ac:dyDescent="0.25">
      <c r="E209" s="974"/>
      <c r="F209" s="7" t="s">
        <v>1115</v>
      </c>
      <c r="G209" s="9" t="s">
        <v>1116</v>
      </c>
    </row>
    <row r="210" spans="5:7" x14ac:dyDescent="0.25">
      <c r="E210" s="974"/>
      <c r="F210" s="7" t="s">
        <v>1117</v>
      </c>
      <c r="G210" s="9" t="s">
        <v>1118</v>
      </c>
    </row>
    <row r="211" spans="5:7" x14ac:dyDescent="0.25">
      <c r="E211" s="974"/>
      <c r="F211" s="7" t="s">
        <v>1119</v>
      </c>
      <c r="G211" s="9" t="s">
        <v>1120</v>
      </c>
    </row>
    <row r="212" spans="5:7" x14ac:dyDescent="0.25">
      <c r="E212" s="974"/>
      <c r="F212" s="7" t="s">
        <v>1121</v>
      </c>
      <c r="G212" s="9" t="s">
        <v>1122</v>
      </c>
    </row>
    <row r="213" spans="5:7" x14ac:dyDescent="0.25">
      <c r="E213" s="974"/>
      <c r="F213" s="7" t="s">
        <v>1123</v>
      </c>
      <c r="G213" s="9" t="s">
        <v>1124</v>
      </c>
    </row>
    <row r="214" spans="5:7" x14ac:dyDescent="0.25">
      <c r="E214" s="974"/>
      <c r="F214" s="7" t="s">
        <v>1125</v>
      </c>
      <c r="G214" s="9" t="s">
        <v>1126</v>
      </c>
    </row>
    <row r="215" spans="5:7" ht="16.5" thickBot="1" x14ac:dyDescent="0.3">
      <c r="E215" s="975"/>
      <c r="F215" s="99" t="s">
        <v>1127</v>
      </c>
      <c r="G215" s="100" t="s">
        <v>1128</v>
      </c>
    </row>
    <row r="216" spans="5:7" x14ac:dyDescent="0.25">
      <c r="E216" s="998" t="s">
        <v>1129</v>
      </c>
      <c r="F216" s="134" t="s">
        <v>1130</v>
      </c>
      <c r="G216" s="135" t="s">
        <v>1131</v>
      </c>
    </row>
    <row r="217" spans="5:7" x14ac:dyDescent="0.25">
      <c r="E217" s="999"/>
      <c r="F217" s="7" t="s">
        <v>1132</v>
      </c>
      <c r="G217" s="9" t="s">
        <v>1133</v>
      </c>
    </row>
    <row r="218" spans="5:7" x14ac:dyDescent="0.25">
      <c r="E218" s="999"/>
      <c r="F218" s="7" t="s">
        <v>1134</v>
      </c>
      <c r="G218" s="9" t="s">
        <v>1135</v>
      </c>
    </row>
    <row r="219" spans="5:7" x14ac:dyDescent="0.25">
      <c r="E219" s="999"/>
      <c r="F219" s="7" t="s">
        <v>1136</v>
      </c>
      <c r="G219" s="9" t="s">
        <v>1137</v>
      </c>
    </row>
    <row r="220" spans="5:7" x14ac:dyDescent="0.25">
      <c r="E220" s="999"/>
      <c r="F220" s="7" t="s">
        <v>1138</v>
      </c>
      <c r="G220" s="9" t="s">
        <v>1139</v>
      </c>
    </row>
    <row r="221" spans="5:7" x14ac:dyDescent="0.25">
      <c r="E221" s="999"/>
      <c r="F221" s="7" t="s">
        <v>1140</v>
      </c>
      <c r="G221" s="9" t="s">
        <v>1141</v>
      </c>
    </row>
    <row r="222" spans="5:7" x14ac:dyDescent="0.25">
      <c r="E222" s="999"/>
      <c r="F222" s="7" t="s">
        <v>1142</v>
      </c>
      <c r="G222" s="9" t="s">
        <v>1143</v>
      </c>
    </row>
    <row r="223" spans="5:7" x14ac:dyDescent="0.25">
      <c r="E223" s="999"/>
      <c r="F223" s="136" t="s">
        <v>1144</v>
      </c>
      <c r="G223" s="137" t="s">
        <v>1145</v>
      </c>
    </row>
    <row r="224" spans="5:7" x14ac:dyDescent="0.25">
      <c r="E224" s="999"/>
      <c r="F224" s="7" t="s">
        <v>1146</v>
      </c>
      <c r="G224" s="9" t="s">
        <v>1147</v>
      </c>
    </row>
    <row r="225" spans="5:7" x14ac:dyDescent="0.25">
      <c r="E225" s="999"/>
      <c r="F225" s="7" t="s">
        <v>1148</v>
      </c>
      <c r="G225" s="9" t="s">
        <v>1149</v>
      </c>
    </row>
    <row r="226" spans="5:7" x14ac:dyDescent="0.25">
      <c r="E226" s="999"/>
      <c r="F226" s="7" t="s">
        <v>1150</v>
      </c>
      <c r="G226" s="9" t="s">
        <v>1151</v>
      </c>
    </row>
    <row r="227" spans="5:7" x14ac:dyDescent="0.25">
      <c r="E227" s="999"/>
      <c r="F227" s="7" t="s">
        <v>1152</v>
      </c>
      <c r="G227" s="9" t="s">
        <v>1153</v>
      </c>
    </row>
    <row r="228" spans="5:7" x14ac:dyDescent="0.25">
      <c r="E228" s="999"/>
      <c r="F228" s="7" t="s">
        <v>1154</v>
      </c>
      <c r="G228" s="9" t="s">
        <v>1155</v>
      </c>
    </row>
    <row r="229" spans="5:7" x14ac:dyDescent="0.25">
      <c r="E229" s="999"/>
      <c r="F229" s="136" t="s">
        <v>1156</v>
      </c>
      <c r="G229" s="137" t="s">
        <v>1157</v>
      </c>
    </row>
    <row r="230" spans="5:7" x14ac:dyDescent="0.25">
      <c r="E230" s="999"/>
      <c r="F230" s="7" t="s">
        <v>1158</v>
      </c>
      <c r="G230" s="9" t="s">
        <v>1159</v>
      </c>
    </row>
    <row r="231" spans="5:7" x14ac:dyDescent="0.25">
      <c r="E231" s="999"/>
      <c r="F231" s="7" t="s">
        <v>1160</v>
      </c>
      <c r="G231" s="9" t="s">
        <v>1161</v>
      </c>
    </row>
    <row r="232" spans="5:7" x14ac:dyDescent="0.25">
      <c r="E232" s="999"/>
      <c r="F232" s="7" t="s">
        <v>1162</v>
      </c>
      <c r="G232" s="9" t="s">
        <v>1163</v>
      </c>
    </row>
    <row r="233" spans="5:7" ht="16.5" thickBot="1" x14ac:dyDescent="0.3">
      <c r="E233" s="1000"/>
      <c r="F233" s="138" t="s">
        <v>1164</v>
      </c>
      <c r="G233" s="139" t="s">
        <v>1165</v>
      </c>
    </row>
    <row r="234" spans="5:7" x14ac:dyDescent="0.25">
      <c r="E234" s="973" t="s">
        <v>1166</v>
      </c>
      <c r="F234" s="93" t="s">
        <v>1167</v>
      </c>
      <c r="G234" s="94" t="s">
        <v>1168</v>
      </c>
    </row>
    <row r="235" spans="5:7" x14ac:dyDescent="0.25">
      <c r="E235" s="974"/>
      <c r="F235" s="7" t="s">
        <v>1169</v>
      </c>
      <c r="G235" s="9" t="s">
        <v>1170</v>
      </c>
    </row>
    <row r="236" spans="5:7" x14ac:dyDescent="0.25">
      <c r="E236" s="974"/>
      <c r="F236" s="7" t="s">
        <v>1171</v>
      </c>
      <c r="G236" s="9" t="s">
        <v>1172</v>
      </c>
    </row>
    <row r="237" spans="5:7" x14ac:dyDescent="0.25">
      <c r="E237" s="974"/>
      <c r="F237" s="7" t="s">
        <v>1173</v>
      </c>
      <c r="G237" s="9" t="s">
        <v>1174</v>
      </c>
    </row>
    <row r="238" spans="5:7" x14ac:dyDescent="0.25">
      <c r="E238" s="974"/>
      <c r="F238" s="7" t="s">
        <v>1175</v>
      </c>
      <c r="G238" s="9" t="s">
        <v>1176</v>
      </c>
    </row>
    <row r="239" spans="5:7" x14ac:dyDescent="0.25">
      <c r="E239" s="974"/>
      <c r="F239" s="7" t="s">
        <v>1177</v>
      </c>
      <c r="G239" s="9" t="s">
        <v>1178</v>
      </c>
    </row>
    <row r="240" spans="5:7" x14ac:dyDescent="0.25">
      <c r="E240" s="974"/>
      <c r="F240" s="7" t="s">
        <v>1179</v>
      </c>
      <c r="G240" s="9" t="s">
        <v>1180</v>
      </c>
    </row>
    <row r="241" spans="5:7" x14ac:dyDescent="0.25">
      <c r="E241" s="974"/>
      <c r="F241" s="7" t="s">
        <v>1181</v>
      </c>
      <c r="G241" s="9" t="s">
        <v>1182</v>
      </c>
    </row>
    <row r="242" spans="5:7" x14ac:dyDescent="0.25">
      <c r="E242" s="974"/>
      <c r="F242" s="7" t="s">
        <v>1183</v>
      </c>
      <c r="G242" s="9" t="s">
        <v>1184</v>
      </c>
    </row>
    <row r="243" spans="5:7" x14ac:dyDescent="0.25">
      <c r="E243" s="974"/>
      <c r="F243" s="7" t="s">
        <v>1185</v>
      </c>
      <c r="G243" s="9" t="s">
        <v>1186</v>
      </c>
    </row>
    <row r="244" spans="5:7" x14ac:dyDescent="0.25">
      <c r="E244" s="974"/>
      <c r="F244" s="7" t="s">
        <v>1187</v>
      </c>
      <c r="G244" s="9" t="s">
        <v>1188</v>
      </c>
    </row>
    <row r="245" spans="5:7" x14ac:dyDescent="0.25">
      <c r="E245" s="974"/>
      <c r="F245" s="7" t="s">
        <v>1189</v>
      </c>
      <c r="G245" s="8" t="s">
        <v>1190</v>
      </c>
    </row>
    <row r="246" spans="5:7" x14ac:dyDescent="0.25">
      <c r="E246" s="974"/>
      <c r="F246" s="97" t="s">
        <v>1191</v>
      </c>
      <c r="G246" s="98" t="s">
        <v>1192</v>
      </c>
    </row>
    <row r="247" spans="5:7" x14ac:dyDescent="0.25">
      <c r="E247" s="974"/>
      <c r="F247" s="7" t="s">
        <v>1193</v>
      </c>
      <c r="G247" s="9" t="s">
        <v>1194</v>
      </c>
    </row>
    <row r="248" spans="5:7" x14ac:dyDescent="0.25">
      <c r="E248" s="974"/>
      <c r="F248" s="7" t="s">
        <v>1195</v>
      </c>
      <c r="G248" s="9" t="s">
        <v>1196</v>
      </c>
    </row>
    <row r="249" spans="5:7" x14ac:dyDescent="0.25">
      <c r="E249" s="974"/>
      <c r="F249" s="7" t="s">
        <v>1197</v>
      </c>
      <c r="G249" s="9" t="s">
        <v>1198</v>
      </c>
    </row>
    <row r="250" spans="5:7" x14ac:dyDescent="0.25">
      <c r="E250" s="974"/>
      <c r="F250" s="7" t="s">
        <v>1199</v>
      </c>
      <c r="G250" s="9" t="s">
        <v>1200</v>
      </c>
    </row>
    <row r="251" spans="5:7" x14ac:dyDescent="0.25">
      <c r="E251" s="974"/>
      <c r="F251" s="7" t="s">
        <v>1201</v>
      </c>
      <c r="G251" s="9" t="s">
        <v>1202</v>
      </c>
    </row>
    <row r="252" spans="5:7" x14ac:dyDescent="0.25">
      <c r="E252" s="974"/>
      <c r="F252" s="7" t="s">
        <v>1203</v>
      </c>
      <c r="G252" s="9" t="s">
        <v>1204</v>
      </c>
    </row>
    <row r="253" spans="5:7" x14ac:dyDescent="0.25">
      <c r="E253" s="974"/>
      <c r="F253" s="7" t="s">
        <v>1205</v>
      </c>
      <c r="G253" s="9" t="s">
        <v>1206</v>
      </c>
    </row>
    <row r="254" spans="5:7" x14ac:dyDescent="0.25">
      <c r="E254" s="974"/>
      <c r="F254" s="7" t="s">
        <v>1207</v>
      </c>
      <c r="G254" s="9" t="s">
        <v>1208</v>
      </c>
    </row>
    <row r="255" spans="5:7" x14ac:dyDescent="0.25">
      <c r="E255" s="974"/>
      <c r="F255" s="7" t="s">
        <v>1209</v>
      </c>
      <c r="G255" s="9" t="s">
        <v>1210</v>
      </c>
    </row>
    <row r="256" spans="5:7" x14ac:dyDescent="0.25">
      <c r="E256" s="974"/>
      <c r="F256" s="7" t="s">
        <v>1211</v>
      </c>
      <c r="G256" s="9" t="s">
        <v>1212</v>
      </c>
    </row>
    <row r="257" spans="5:7" x14ac:dyDescent="0.25">
      <c r="E257" s="974"/>
      <c r="F257" s="7" t="s">
        <v>1213</v>
      </c>
      <c r="G257" s="9" t="s">
        <v>1214</v>
      </c>
    </row>
    <row r="258" spans="5:7" x14ac:dyDescent="0.25">
      <c r="E258" s="974"/>
      <c r="F258" s="7" t="s">
        <v>1215</v>
      </c>
      <c r="G258" s="9" t="s">
        <v>1216</v>
      </c>
    </row>
    <row r="259" spans="5:7" x14ac:dyDescent="0.25">
      <c r="E259" s="974"/>
      <c r="F259" s="7" t="s">
        <v>1217</v>
      </c>
      <c r="G259" s="9" t="s">
        <v>1218</v>
      </c>
    </row>
    <row r="260" spans="5:7" x14ac:dyDescent="0.25">
      <c r="E260" s="974"/>
      <c r="F260" s="7" t="s">
        <v>1219</v>
      </c>
      <c r="G260" s="9" t="s">
        <v>1220</v>
      </c>
    </row>
    <row r="261" spans="5:7" x14ac:dyDescent="0.25">
      <c r="E261" s="974"/>
      <c r="F261" s="7" t="s">
        <v>1221</v>
      </c>
      <c r="G261" s="9" t="s">
        <v>1222</v>
      </c>
    </row>
    <row r="262" spans="5:7" x14ac:dyDescent="0.25">
      <c r="E262" s="974"/>
      <c r="F262" s="7" t="s">
        <v>1223</v>
      </c>
      <c r="G262" s="9" t="s">
        <v>1224</v>
      </c>
    </row>
    <row r="263" spans="5:7" x14ac:dyDescent="0.25">
      <c r="E263" s="974"/>
      <c r="F263" s="7" t="s">
        <v>1225</v>
      </c>
      <c r="G263" s="9" t="s">
        <v>1226</v>
      </c>
    </row>
    <row r="264" spans="5:7" x14ac:dyDescent="0.25">
      <c r="E264" s="974"/>
      <c r="F264" s="97" t="s">
        <v>1227</v>
      </c>
      <c r="G264" s="98" t="s">
        <v>1228</v>
      </c>
    </row>
    <row r="265" spans="5:7" x14ac:dyDescent="0.25">
      <c r="E265" s="974"/>
      <c r="F265" s="7" t="s">
        <v>1229</v>
      </c>
      <c r="G265" s="9" t="s">
        <v>1230</v>
      </c>
    </row>
    <row r="266" spans="5:7" x14ac:dyDescent="0.25">
      <c r="E266" s="974"/>
      <c r="F266" s="7" t="s">
        <v>1231</v>
      </c>
      <c r="G266" s="9" t="s">
        <v>1232</v>
      </c>
    </row>
    <row r="267" spans="5:7" x14ac:dyDescent="0.25">
      <c r="E267" s="974"/>
      <c r="F267" s="7" t="s">
        <v>1233</v>
      </c>
      <c r="G267" s="9" t="s">
        <v>1234</v>
      </c>
    </row>
    <row r="268" spans="5:7" x14ac:dyDescent="0.25">
      <c r="E268" s="974"/>
      <c r="F268" s="7" t="s">
        <v>1235</v>
      </c>
      <c r="G268" s="9" t="s">
        <v>1236</v>
      </c>
    </row>
    <row r="269" spans="5:7" x14ac:dyDescent="0.25">
      <c r="E269" s="974"/>
      <c r="F269" s="7" t="s">
        <v>1237</v>
      </c>
      <c r="G269" s="9" t="s">
        <v>1238</v>
      </c>
    </row>
    <row r="270" spans="5:7" x14ac:dyDescent="0.25">
      <c r="E270" s="974"/>
      <c r="F270" s="97" t="s">
        <v>1239</v>
      </c>
      <c r="G270" s="98" t="s">
        <v>1240</v>
      </c>
    </row>
    <row r="271" spans="5:7" ht="16.5" thickBot="1" x14ac:dyDescent="0.3">
      <c r="E271" s="975"/>
      <c r="F271" s="99" t="s">
        <v>1241</v>
      </c>
      <c r="G271" s="100" t="s">
        <v>1242</v>
      </c>
    </row>
    <row r="272" spans="5:7" x14ac:dyDescent="0.25">
      <c r="E272" s="1001" t="s">
        <v>1243</v>
      </c>
      <c r="F272" s="3" t="s">
        <v>51</v>
      </c>
      <c r="G272" s="4" t="s">
        <v>1244</v>
      </c>
    </row>
    <row r="273" spans="5:7" x14ac:dyDescent="0.25">
      <c r="E273" s="1002"/>
      <c r="F273" s="5" t="s">
        <v>53</v>
      </c>
      <c r="G273" s="6" t="s">
        <v>1245</v>
      </c>
    </row>
    <row r="274" spans="5:7" x14ac:dyDescent="0.25">
      <c r="E274" s="1002"/>
      <c r="F274" s="5" t="s">
        <v>55</v>
      </c>
      <c r="G274" s="6" t="s">
        <v>1246</v>
      </c>
    </row>
    <row r="275" spans="5:7" x14ac:dyDescent="0.25">
      <c r="E275" s="1002"/>
      <c r="F275" s="5" t="s">
        <v>57</v>
      </c>
      <c r="G275" s="6" t="s">
        <v>1247</v>
      </c>
    </row>
    <row r="276" spans="5:7" x14ac:dyDescent="0.25">
      <c r="E276" s="1002"/>
      <c r="F276" s="7" t="s">
        <v>59</v>
      </c>
      <c r="G276" s="8" t="s">
        <v>1248</v>
      </c>
    </row>
    <row r="277" spans="5:7" x14ac:dyDescent="0.25">
      <c r="E277" s="1002"/>
      <c r="F277" s="7" t="s">
        <v>61</v>
      </c>
      <c r="G277" s="9" t="s">
        <v>1249</v>
      </c>
    </row>
    <row r="278" spans="5:7" x14ac:dyDescent="0.25">
      <c r="E278" s="1002"/>
      <c r="F278" s="7" t="s">
        <v>63</v>
      </c>
      <c r="G278" s="9" t="s">
        <v>1250</v>
      </c>
    </row>
    <row r="279" spans="5:7" x14ac:dyDescent="0.25">
      <c r="E279" s="1002"/>
      <c r="F279" s="7" t="s">
        <v>65</v>
      </c>
      <c r="G279" s="9" t="s">
        <v>1251</v>
      </c>
    </row>
    <row r="280" spans="5:7" ht="31.5" x14ac:dyDescent="0.25">
      <c r="E280" s="1002"/>
      <c r="F280" s="7" t="s">
        <v>67</v>
      </c>
      <c r="G280" s="9" t="s">
        <v>1252</v>
      </c>
    </row>
    <row r="281" spans="5:7" x14ac:dyDescent="0.25">
      <c r="E281" s="1002"/>
      <c r="F281" s="7" t="s">
        <v>69</v>
      </c>
      <c r="G281" s="9" t="s">
        <v>1253</v>
      </c>
    </row>
    <row r="282" spans="5:7" x14ac:dyDescent="0.25">
      <c r="E282" s="1002"/>
      <c r="F282" s="5" t="s">
        <v>71</v>
      </c>
      <c r="G282" s="6" t="s">
        <v>1254</v>
      </c>
    </row>
    <row r="283" spans="5:7" x14ac:dyDescent="0.25">
      <c r="E283" s="1002"/>
      <c r="F283" s="7" t="s">
        <v>73</v>
      </c>
      <c r="G283" s="8" t="s">
        <v>1255</v>
      </c>
    </row>
    <row r="284" spans="5:7" ht="31.5" x14ac:dyDescent="0.25">
      <c r="E284" s="1002"/>
      <c r="F284" s="7" t="s">
        <v>75</v>
      </c>
      <c r="G284" s="9" t="s">
        <v>1256</v>
      </c>
    </row>
    <row r="285" spans="5:7" x14ac:dyDescent="0.25">
      <c r="E285" s="1002"/>
      <c r="F285" s="7" t="s">
        <v>77</v>
      </c>
      <c r="G285" s="9" t="s">
        <v>1257</v>
      </c>
    </row>
    <row r="286" spans="5:7" x14ac:dyDescent="0.25">
      <c r="E286" s="1002"/>
      <c r="F286" s="5" t="s">
        <v>79</v>
      </c>
      <c r="G286" s="6" t="s">
        <v>1258</v>
      </c>
    </row>
    <row r="287" spans="5:7" x14ac:dyDescent="0.25">
      <c r="E287" s="1002"/>
      <c r="F287" s="5" t="s">
        <v>81</v>
      </c>
      <c r="G287" s="6" t="s">
        <v>1259</v>
      </c>
    </row>
    <row r="288" spans="5:7" x14ac:dyDescent="0.25">
      <c r="E288" s="1002"/>
      <c r="F288" s="5" t="s">
        <v>83</v>
      </c>
      <c r="G288" s="6" t="s">
        <v>1260</v>
      </c>
    </row>
    <row r="289" spans="5:7" x14ac:dyDescent="0.25">
      <c r="E289" s="1002"/>
      <c r="F289" s="5" t="s">
        <v>85</v>
      </c>
      <c r="G289" s="6" t="s">
        <v>1261</v>
      </c>
    </row>
    <row r="290" spans="5:7" x14ac:dyDescent="0.25">
      <c r="E290" s="1002"/>
      <c r="F290" s="5" t="s">
        <v>87</v>
      </c>
      <c r="G290" s="6" t="s">
        <v>1262</v>
      </c>
    </row>
    <row r="291" spans="5:7" ht="16.5" thickBot="1" x14ac:dyDescent="0.3">
      <c r="E291" s="1003"/>
      <c r="F291" s="10" t="s">
        <v>89</v>
      </c>
      <c r="G291" s="11" t="s">
        <v>1263</v>
      </c>
    </row>
    <row r="292" spans="5:7" x14ac:dyDescent="0.25">
      <c r="E292" s="1004" t="s">
        <v>1264</v>
      </c>
      <c r="F292" s="140" t="s">
        <v>1265</v>
      </c>
      <c r="G292" s="141" t="s">
        <v>1266</v>
      </c>
    </row>
    <row r="293" spans="5:7" x14ac:dyDescent="0.25">
      <c r="E293" s="1005"/>
      <c r="F293" s="7" t="s">
        <v>1267</v>
      </c>
      <c r="G293" s="9" t="s">
        <v>1268</v>
      </c>
    </row>
    <row r="294" spans="5:7" x14ac:dyDescent="0.25">
      <c r="E294" s="1005"/>
      <c r="F294" s="7" t="s">
        <v>1269</v>
      </c>
      <c r="G294" s="9" t="s">
        <v>1270</v>
      </c>
    </row>
    <row r="295" spans="5:7" x14ac:dyDescent="0.25">
      <c r="E295" s="1005"/>
      <c r="F295" s="7" t="s">
        <v>1271</v>
      </c>
      <c r="G295" s="9" t="s">
        <v>1272</v>
      </c>
    </row>
    <row r="296" spans="5:7" x14ac:dyDescent="0.25">
      <c r="E296" s="1005"/>
      <c r="F296" s="7" t="s">
        <v>1273</v>
      </c>
      <c r="G296" s="9" t="s">
        <v>1274</v>
      </c>
    </row>
    <row r="297" spans="5:7" x14ac:dyDescent="0.25">
      <c r="E297" s="1005"/>
      <c r="F297" s="142" t="s">
        <v>1275</v>
      </c>
      <c r="G297" s="143" t="s">
        <v>1276</v>
      </c>
    </row>
    <row r="298" spans="5:7" x14ac:dyDescent="0.25">
      <c r="E298" s="1005"/>
      <c r="F298" s="7" t="s">
        <v>1277</v>
      </c>
      <c r="G298" s="9" t="s">
        <v>1278</v>
      </c>
    </row>
    <row r="299" spans="5:7" x14ac:dyDescent="0.25">
      <c r="E299" s="1005"/>
      <c r="F299" s="7" t="s">
        <v>1279</v>
      </c>
      <c r="G299" s="9" t="s">
        <v>1280</v>
      </c>
    </row>
    <row r="300" spans="5:7" x14ac:dyDescent="0.25">
      <c r="E300" s="1005"/>
      <c r="F300" s="7" t="s">
        <v>1281</v>
      </c>
      <c r="G300" s="9" t="s">
        <v>1282</v>
      </c>
    </row>
    <row r="301" spans="5:7" x14ac:dyDescent="0.25">
      <c r="E301" s="1005"/>
      <c r="F301" s="7" t="s">
        <v>1283</v>
      </c>
      <c r="G301" s="9" t="s">
        <v>1284</v>
      </c>
    </row>
    <row r="302" spans="5:7" x14ac:dyDescent="0.25">
      <c r="E302" s="1005"/>
      <c r="F302" s="7" t="s">
        <v>1285</v>
      </c>
      <c r="G302" s="9" t="s">
        <v>1286</v>
      </c>
    </row>
    <row r="303" spans="5:7" x14ac:dyDescent="0.25">
      <c r="E303" s="1005"/>
      <c r="F303" s="7" t="s">
        <v>1287</v>
      </c>
      <c r="G303" s="9" t="s">
        <v>1288</v>
      </c>
    </row>
    <row r="304" spans="5:7" x14ac:dyDescent="0.25">
      <c r="E304" s="1005"/>
      <c r="F304" s="7" t="s">
        <v>1289</v>
      </c>
      <c r="G304" s="9" t="s">
        <v>1290</v>
      </c>
    </row>
    <row r="305" spans="5:7" x14ac:dyDescent="0.25">
      <c r="E305" s="1005"/>
      <c r="F305" s="7" t="s">
        <v>1291</v>
      </c>
      <c r="G305" s="9" t="s">
        <v>1292</v>
      </c>
    </row>
    <row r="306" spans="5:7" x14ac:dyDescent="0.25">
      <c r="E306" s="1005"/>
      <c r="F306" s="7" t="s">
        <v>1293</v>
      </c>
      <c r="G306" s="9" t="s">
        <v>1294</v>
      </c>
    </row>
    <row r="307" spans="5:7" x14ac:dyDescent="0.25">
      <c r="E307" s="1005"/>
      <c r="F307" s="142" t="s">
        <v>1295</v>
      </c>
      <c r="G307" s="143" t="s">
        <v>1296</v>
      </c>
    </row>
    <row r="308" spans="5:7" x14ac:dyDescent="0.25">
      <c r="E308" s="1005"/>
      <c r="F308" s="142" t="s">
        <v>1297</v>
      </c>
      <c r="G308" s="143" t="s">
        <v>1298</v>
      </c>
    </row>
    <row r="309" spans="5:7" x14ac:dyDescent="0.25">
      <c r="E309" s="1005"/>
      <c r="F309" s="142" t="s">
        <v>1299</v>
      </c>
      <c r="G309" s="143" t="s">
        <v>1300</v>
      </c>
    </row>
    <row r="310" spans="5:7" x14ac:dyDescent="0.25">
      <c r="E310" s="1005"/>
      <c r="F310" s="7" t="s">
        <v>1301</v>
      </c>
      <c r="G310" s="9" t="s">
        <v>1302</v>
      </c>
    </row>
    <row r="311" spans="5:7" x14ac:dyDescent="0.25">
      <c r="E311" s="1005"/>
      <c r="F311" s="7" t="s">
        <v>1303</v>
      </c>
      <c r="G311" s="9" t="s">
        <v>1304</v>
      </c>
    </row>
    <row r="312" spans="5:7" x14ac:dyDescent="0.25">
      <c r="E312" s="1005"/>
      <c r="F312" s="7" t="s">
        <v>1305</v>
      </c>
      <c r="G312" s="9" t="s">
        <v>1306</v>
      </c>
    </row>
    <row r="313" spans="5:7" x14ac:dyDescent="0.25">
      <c r="E313" s="1005"/>
      <c r="F313" s="7" t="s">
        <v>1307</v>
      </c>
      <c r="G313" s="9" t="s">
        <v>1308</v>
      </c>
    </row>
    <row r="314" spans="5:7" x14ac:dyDescent="0.25">
      <c r="E314" s="1005"/>
      <c r="F314" s="7" t="s">
        <v>1309</v>
      </c>
      <c r="G314" s="9" t="s">
        <v>1310</v>
      </c>
    </row>
    <row r="315" spans="5:7" x14ac:dyDescent="0.25">
      <c r="E315" s="1005"/>
      <c r="F315" s="7" t="s">
        <v>1311</v>
      </c>
      <c r="G315" s="9" t="s">
        <v>1312</v>
      </c>
    </row>
    <row r="316" spans="5:7" x14ac:dyDescent="0.25">
      <c r="E316" s="1005"/>
      <c r="F316" s="7" t="s">
        <v>1313</v>
      </c>
      <c r="G316" s="9" t="s">
        <v>1314</v>
      </c>
    </row>
    <row r="317" spans="5:7" x14ac:dyDescent="0.25">
      <c r="E317" s="1005"/>
      <c r="F317" s="7" t="s">
        <v>1315</v>
      </c>
      <c r="G317" s="9" t="s">
        <v>1316</v>
      </c>
    </row>
    <row r="318" spans="5:7" x14ac:dyDescent="0.25">
      <c r="E318" s="1005"/>
      <c r="F318" s="142" t="s">
        <v>1317</v>
      </c>
      <c r="G318" s="143" t="s">
        <v>1318</v>
      </c>
    </row>
    <row r="319" spans="5:7" x14ac:dyDescent="0.25">
      <c r="E319" s="1005"/>
      <c r="F319" s="7" t="s">
        <v>1319</v>
      </c>
      <c r="G319" s="9" t="s">
        <v>1320</v>
      </c>
    </row>
    <row r="320" spans="5:7" x14ac:dyDescent="0.25">
      <c r="E320" s="1005"/>
      <c r="F320" s="7" t="s">
        <v>1321</v>
      </c>
      <c r="G320" s="9" t="s">
        <v>1322</v>
      </c>
    </row>
    <row r="321" spans="5:7" x14ac:dyDescent="0.25">
      <c r="E321" s="1005"/>
      <c r="F321" s="7" t="s">
        <v>1323</v>
      </c>
      <c r="G321" s="9" t="s">
        <v>1324</v>
      </c>
    </row>
    <row r="322" spans="5:7" x14ac:dyDescent="0.25">
      <c r="E322" s="1005"/>
      <c r="F322" s="7" t="s">
        <v>1325</v>
      </c>
      <c r="G322" s="9" t="s">
        <v>1326</v>
      </c>
    </row>
    <row r="323" spans="5:7" x14ac:dyDescent="0.25">
      <c r="E323" s="1005"/>
      <c r="F323" s="7" t="s">
        <v>1327</v>
      </c>
      <c r="G323" s="9" t="s">
        <v>1328</v>
      </c>
    </row>
    <row r="324" spans="5:7" x14ac:dyDescent="0.25">
      <c r="E324" s="1005"/>
      <c r="F324" s="142" t="s">
        <v>1329</v>
      </c>
      <c r="G324" s="143" t="s">
        <v>1330</v>
      </c>
    </row>
    <row r="325" spans="5:7" x14ac:dyDescent="0.25">
      <c r="E325" s="1005"/>
      <c r="F325" s="7" t="s">
        <v>1331</v>
      </c>
      <c r="G325" s="9" t="s">
        <v>1332</v>
      </c>
    </row>
    <row r="326" spans="5:7" x14ac:dyDescent="0.25">
      <c r="E326" s="1005"/>
      <c r="F326" s="7" t="s">
        <v>1333</v>
      </c>
      <c r="G326" s="9" t="s">
        <v>1334</v>
      </c>
    </row>
    <row r="327" spans="5:7" x14ac:dyDescent="0.25">
      <c r="E327" s="1005"/>
      <c r="F327" s="7" t="s">
        <v>1335</v>
      </c>
      <c r="G327" s="9" t="s">
        <v>1336</v>
      </c>
    </row>
    <row r="328" spans="5:7" x14ac:dyDescent="0.25">
      <c r="E328" s="1005"/>
      <c r="F328" s="142" t="s">
        <v>1337</v>
      </c>
      <c r="G328" s="143" t="s">
        <v>1338</v>
      </c>
    </row>
    <row r="329" spans="5:7" x14ac:dyDescent="0.25">
      <c r="E329" s="1005"/>
      <c r="F329" s="142" t="s">
        <v>1339</v>
      </c>
      <c r="G329" s="143" t="s">
        <v>1340</v>
      </c>
    </row>
    <row r="330" spans="5:7" x14ac:dyDescent="0.25">
      <c r="E330" s="1005"/>
      <c r="F330" s="142" t="s">
        <v>1341</v>
      </c>
      <c r="G330" s="143" t="s">
        <v>1342</v>
      </c>
    </row>
    <row r="331" spans="5:7" x14ac:dyDescent="0.25">
      <c r="E331" s="1005"/>
      <c r="F331" s="142" t="s">
        <v>1343</v>
      </c>
      <c r="G331" s="143" t="s">
        <v>1344</v>
      </c>
    </row>
    <row r="332" spans="5:7" x14ac:dyDescent="0.25">
      <c r="E332" s="1005"/>
      <c r="F332" s="142" t="s">
        <v>1345</v>
      </c>
      <c r="G332" s="143" t="s">
        <v>1346</v>
      </c>
    </row>
    <row r="333" spans="5:7" ht="16.5" thickBot="1" x14ac:dyDescent="0.3">
      <c r="E333" s="1006"/>
      <c r="F333" s="144" t="s">
        <v>1347</v>
      </c>
      <c r="G333" s="145" t="s">
        <v>1348</v>
      </c>
    </row>
    <row r="334" spans="5:7" x14ac:dyDescent="0.25">
      <c r="E334" s="989" t="s">
        <v>1349</v>
      </c>
      <c r="F334" s="146" t="s">
        <v>1350</v>
      </c>
      <c r="G334" s="147" t="s">
        <v>1351</v>
      </c>
    </row>
    <row r="335" spans="5:7" x14ac:dyDescent="0.25">
      <c r="E335" s="990"/>
      <c r="F335" s="7" t="s">
        <v>1352</v>
      </c>
      <c r="G335" s="9" t="s">
        <v>1353</v>
      </c>
    </row>
    <row r="336" spans="5:7" x14ac:dyDescent="0.25">
      <c r="E336" s="990"/>
      <c r="F336" s="7" t="s">
        <v>1354</v>
      </c>
      <c r="G336" s="9" t="s">
        <v>1355</v>
      </c>
    </row>
    <row r="337" spans="5:7" x14ac:dyDescent="0.25">
      <c r="E337" s="990"/>
      <c r="F337" s="7" t="s">
        <v>1356</v>
      </c>
      <c r="G337" s="9" t="s">
        <v>1357</v>
      </c>
    </row>
    <row r="338" spans="5:7" x14ac:dyDescent="0.25">
      <c r="E338" s="990"/>
      <c r="F338" s="7" t="s">
        <v>1358</v>
      </c>
      <c r="G338" s="9" t="s">
        <v>1359</v>
      </c>
    </row>
    <row r="339" spans="5:7" x14ac:dyDescent="0.25">
      <c r="E339" s="990"/>
      <c r="F339" s="7" t="s">
        <v>1360</v>
      </c>
      <c r="G339" s="9" t="s">
        <v>1361</v>
      </c>
    </row>
    <row r="340" spans="5:7" x14ac:dyDescent="0.25">
      <c r="E340" s="990"/>
      <c r="F340" s="7" t="s">
        <v>1362</v>
      </c>
      <c r="G340" s="8" t="s">
        <v>1363</v>
      </c>
    </row>
    <row r="341" spans="5:7" x14ac:dyDescent="0.25">
      <c r="E341" s="990"/>
      <c r="F341" s="7" t="s">
        <v>1364</v>
      </c>
      <c r="G341" s="9" t="s">
        <v>1365</v>
      </c>
    </row>
    <row r="342" spans="5:7" x14ac:dyDescent="0.25">
      <c r="E342" s="990"/>
      <c r="F342" s="7" t="s">
        <v>1366</v>
      </c>
      <c r="G342" s="9" t="s">
        <v>1367</v>
      </c>
    </row>
    <row r="343" spans="5:7" x14ac:dyDescent="0.25">
      <c r="E343" s="990"/>
      <c r="F343" s="148" t="s">
        <v>1368</v>
      </c>
      <c r="G343" s="117" t="s">
        <v>1369</v>
      </c>
    </row>
    <row r="344" spans="5:7" x14ac:dyDescent="0.25">
      <c r="E344" s="990"/>
      <c r="F344" s="148" t="s">
        <v>1370</v>
      </c>
      <c r="G344" s="117" t="s">
        <v>1371</v>
      </c>
    </row>
    <row r="345" spans="5:7" x14ac:dyDescent="0.25">
      <c r="E345" s="990"/>
      <c r="F345" s="148" t="s">
        <v>1372</v>
      </c>
      <c r="G345" s="117" t="s">
        <v>1373</v>
      </c>
    </row>
    <row r="346" spans="5:7" ht="16.5" thickBot="1" x14ac:dyDescent="0.3">
      <c r="E346" s="991"/>
      <c r="F346" s="149" t="s">
        <v>1374</v>
      </c>
      <c r="G346" s="150" t="s">
        <v>1375</v>
      </c>
    </row>
    <row r="347" spans="5:7" x14ac:dyDescent="0.25">
      <c r="E347" s="1007" t="s">
        <v>1376</v>
      </c>
      <c r="F347" s="151" t="s">
        <v>1377</v>
      </c>
      <c r="G347" s="152" t="s">
        <v>1378</v>
      </c>
    </row>
    <row r="348" spans="5:7" x14ac:dyDescent="0.25">
      <c r="E348" s="1008"/>
      <c r="F348" s="7" t="s">
        <v>1379</v>
      </c>
      <c r="G348" s="9" t="s">
        <v>1380</v>
      </c>
    </row>
    <row r="349" spans="5:7" x14ac:dyDescent="0.25">
      <c r="E349" s="1008"/>
      <c r="F349" s="7" t="s">
        <v>1381</v>
      </c>
      <c r="G349" s="9" t="s">
        <v>1382</v>
      </c>
    </row>
    <row r="350" spans="5:7" x14ac:dyDescent="0.25">
      <c r="E350" s="1008"/>
      <c r="F350" s="7" t="s">
        <v>1383</v>
      </c>
      <c r="G350" s="9" t="s">
        <v>1384</v>
      </c>
    </row>
    <row r="351" spans="5:7" x14ac:dyDescent="0.25">
      <c r="E351" s="1008"/>
      <c r="F351" s="153" t="s">
        <v>1385</v>
      </c>
      <c r="G351" s="154" t="s">
        <v>1386</v>
      </c>
    </row>
    <row r="352" spans="5:7" x14ac:dyDescent="0.25">
      <c r="E352" s="1008"/>
      <c r="F352" s="7" t="s">
        <v>1387</v>
      </c>
      <c r="G352" s="9" t="s">
        <v>1388</v>
      </c>
    </row>
    <row r="353" spans="5:7" x14ac:dyDescent="0.25">
      <c r="E353" s="1008"/>
      <c r="F353" s="7" t="s">
        <v>1389</v>
      </c>
      <c r="G353" s="9" t="s">
        <v>1390</v>
      </c>
    </row>
    <row r="354" spans="5:7" x14ac:dyDescent="0.25">
      <c r="E354" s="1008"/>
      <c r="F354" s="7" t="s">
        <v>1391</v>
      </c>
      <c r="G354" s="9" t="s">
        <v>1392</v>
      </c>
    </row>
    <row r="355" spans="5:7" x14ac:dyDescent="0.25">
      <c r="E355" s="1008"/>
      <c r="F355" s="7" t="s">
        <v>1393</v>
      </c>
      <c r="G355" s="9" t="s">
        <v>1394</v>
      </c>
    </row>
    <row r="356" spans="5:7" x14ac:dyDescent="0.25">
      <c r="E356" s="1008"/>
      <c r="F356" s="7" t="s">
        <v>1395</v>
      </c>
      <c r="G356" s="9" t="s">
        <v>1396</v>
      </c>
    </row>
    <row r="357" spans="5:7" x14ac:dyDescent="0.25">
      <c r="E357" s="1008"/>
      <c r="F357" s="153" t="s">
        <v>1397</v>
      </c>
      <c r="G357" s="154" t="s">
        <v>1398</v>
      </c>
    </row>
    <row r="358" spans="5:7" x14ac:dyDescent="0.25">
      <c r="E358" s="1008"/>
      <c r="F358" s="153" t="s">
        <v>1399</v>
      </c>
      <c r="G358" s="154" t="s">
        <v>1400</v>
      </c>
    </row>
    <row r="359" spans="5:7" ht="16.5" thickBot="1" x14ac:dyDescent="0.3">
      <c r="E359" s="1009"/>
      <c r="F359" s="155" t="s">
        <v>1401</v>
      </c>
      <c r="G359" s="156" t="s">
        <v>1402</v>
      </c>
    </row>
    <row r="360" spans="5:7" x14ac:dyDescent="0.25">
      <c r="E360" s="1010" t="s">
        <v>1403</v>
      </c>
      <c r="F360" s="157" t="s">
        <v>1404</v>
      </c>
      <c r="G360" s="158" t="s">
        <v>1405</v>
      </c>
    </row>
    <row r="361" spans="5:7" x14ac:dyDescent="0.25">
      <c r="E361" s="1011"/>
      <c r="F361" s="159" t="s">
        <v>1406</v>
      </c>
      <c r="G361" s="160" t="s">
        <v>1407</v>
      </c>
    </row>
    <row r="362" spans="5:7" x14ac:dyDescent="0.25">
      <c r="E362" s="1011"/>
      <c r="F362" s="159" t="s">
        <v>1408</v>
      </c>
      <c r="G362" s="160" t="s">
        <v>1409</v>
      </c>
    </row>
    <row r="363" spans="5:7" ht="16.5" thickBot="1" x14ac:dyDescent="0.3">
      <c r="E363" s="1012"/>
      <c r="F363" s="161" t="s">
        <v>1410</v>
      </c>
      <c r="G363" s="162" t="s">
        <v>1411</v>
      </c>
    </row>
    <row r="364" spans="5:7" ht="48" thickBot="1" x14ac:dyDescent="0.3">
      <c r="E364" s="163" t="s">
        <v>1412</v>
      </c>
      <c r="F364" s="164">
        <v>17</v>
      </c>
      <c r="G364" s="165" t="s">
        <v>759</v>
      </c>
    </row>
    <row r="365" spans="5:7" x14ac:dyDescent="0.25">
      <c r="G365" s="80" t="s">
        <v>1737</v>
      </c>
    </row>
    <row r="366" spans="5:7" ht="31.5" x14ac:dyDescent="0.25">
      <c r="G366" s="80" t="s">
        <v>1738</v>
      </c>
    </row>
  </sheetData>
  <sheetProtection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2</vt:i4>
      </vt:variant>
    </vt:vector>
  </HeadingPairs>
  <TitlesOfParts>
    <vt:vector size="19" baseType="lpstr">
      <vt:lpstr>DJELOVANJE-opis</vt:lpstr>
      <vt:lpstr>Popis sportaša</vt:lpstr>
      <vt:lpstr>DJELOVANJE -proračun</vt:lpstr>
      <vt:lpstr>Plan</vt:lpstr>
      <vt:lpstr>Zahtjev</vt:lpstr>
      <vt:lpstr>IO - djelovanje</vt:lpstr>
      <vt:lpstr>Popis računa</vt:lpstr>
      <vt:lpstr>Provjera - djelovanje</vt:lpstr>
      <vt:lpstr>Legenda izvješće</vt:lpstr>
      <vt:lpstr>LEGENDA - OPIS</vt:lpstr>
      <vt:lpstr>FI - djelovanje</vt:lpstr>
      <vt:lpstr>Obrazac za vrednovanje izvjesca</vt:lpstr>
      <vt:lpstr>LEGENDA 1</vt:lpstr>
      <vt:lpstr>LEGENDA 2</vt:lpstr>
      <vt:lpstr>LEGENDA 3</vt:lpstr>
      <vt:lpstr>LEGENDA 4</vt:lpstr>
      <vt:lpstr>LEGENDA 5</vt:lpstr>
      <vt:lpstr>'DJELOVANJE-opis'!Podrucje_ispisa</vt:lpstr>
      <vt:lpstr>'Popis računa'!Podrucje_ispisa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2021-10-18T08:45:30Z</dcterms:modified>
</cp:coreProperties>
</file>